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ricardo.sanchezs\Desktop\Documentos SGC 2025\7. Apoyo\Desempeño en la Calidad del Servicio\"/>
    </mc:Choice>
  </mc:AlternateContent>
  <xr:revisionPtr revIDLastSave="0" documentId="13_ncr:1_{EC7BA4B0-096F-4CC5-8A56-21B1A767B444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CONCENTRADO CALIDAD SERVICIO" sheetId="1" r:id="rId1"/>
    <sheet name="PUNTUALIDAD" sheetId="2" r:id="rId2"/>
    <sheet name="CALIDAD EN EL SERVICIO" sheetId="3" r:id="rId3"/>
    <sheet name="VESTUARIO INSTITUCIONAL" sheetId="4" r:id="rId4"/>
    <sheet name="CAPTURA DE TRAMITE" sheetId="6" r:id="rId5"/>
    <sheet name="PRODUCTIVIDAD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8" i="1" l="1"/>
  <c r="H18" i="1"/>
  <c r="I18" i="1"/>
  <c r="K18" i="1"/>
  <c r="L18" i="1"/>
  <c r="M18" i="1"/>
  <c r="N18" i="1"/>
  <c r="O18" i="1"/>
  <c r="P18" i="1"/>
  <c r="Q18" i="1"/>
  <c r="R18" i="1"/>
  <c r="S18" i="1"/>
  <c r="T18" i="1"/>
  <c r="U18" i="1"/>
  <c r="G19" i="1"/>
  <c r="H19" i="1"/>
  <c r="I19" i="1"/>
  <c r="K19" i="1"/>
  <c r="L19" i="1"/>
  <c r="M19" i="1"/>
  <c r="N19" i="1"/>
  <c r="O19" i="1"/>
  <c r="P19" i="1"/>
  <c r="Q19" i="1"/>
  <c r="R19" i="1"/>
  <c r="S19" i="1"/>
  <c r="T19" i="1"/>
  <c r="U19" i="1"/>
  <c r="G20" i="1"/>
  <c r="H20" i="1"/>
  <c r="I20" i="1"/>
  <c r="K20" i="1"/>
  <c r="L20" i="1"/>
  <c r="M20" i="1"/>
  <c r="N20" i="1"/>
  <c r="O20" i="1"/>
  <c r="P20" i="1"/>
  <c r="Q20" i="1"/>
  <c r="R20" i="1"/>
  <c r="S20" i="1"/>
  <c r="T20" i="1"/>
  <c r="U20" i="1"/>
  <c r="G21" i="1"/>
  <c r="H21" i="1"/>
  <c r="I21" i="1"/>
  <c r="K21" i="1"/>
  <c r="L21" i="1"/>
  <c r="M21" i="1"/>
  <c r="N21" i="1"/>
  <c r="O21" i="1"/>
  <c r="P21" i="1"/>
  <c r="Q21" i="1"/>
  <c r="R21" i="1"/>
  <c r="S21" i="1"/>
  <c r="T21" i="1"/>
  <c r="U21" i="1"/>
  <c r="G22" i="1"/>
  <c r="H22" i="1"/>
  <c r="W22" i="1" s="1"/>
  <c r="I22" i="1"/>
  <c r="K22" i="1"/>
  <c r="L22" i="1"/>
  <c r="M22" i="1"/>
  <c r="N22" i="1"/>
  <c r="O22" i="1"/>
  <c r="P22" i="1"/>
  <c r="Q22" i="1"/>
  <c r="R22" i="1"/>
  <c r="S22" i="1"/>
  <c r="T22" i="1"/>
  <c r="U22" i="1"/>
  <c r="X22" i="1"/>
  <c r="G23" i="1"/>
  <c r="H23" i="1"/>
  <c r="W23" i="1" s="1"/>
  <c r="I23" i="1"/>
  <c r="K23" i="1"/>
  <c r="L23" i="1"/>
  <c r="M23" i="1"/>
  <c r="N23" i="1"/>
  <c r="O23" i="1"/>
  <c r="P23" i="1"/>
  <c r="Q23" i="1"/>
  <c r="R23" i="1"/>
  <c r="S23" i="1"/>
  <c r="T23" i="1"/>
  <c r="U23" i="1"/>
  <c r="G24" i="1"/>
  <c r="H24" i="1"/>
  <c r="W24" i="1" s="1"/>
  <c r="I24" i="1"/>
  <c r="X24" i="1" s="1"/>
  <c r="K24" i="1"/>
  <c r="L24" i="1"/>
  <c r="M24" i="1"/>
  <c r="N24" i="1"/>
  <c r="O24" i="1"/>
  <c r="P24" i="1"/>
  <c r="Q24" i="1"/>
  <c r="R24" i="1"/>
  <c r="S24" i="1"/>
  <c r="T24" i="1"/>
  <c r="U24" i="1"/>
  <c r="G25" i="1"/>
  <c r="H25" i="1"/>
  <c r="W25" i="1" s="1"/>
  <c r="I25" i="1"/>
  <c r="X25" i="1" s="1"/>
  <c r="K25" i="1"/>
  <c r="L25" i="1"/>
  <c r="M25" i="1"/>
  <c r="N25" i="1"/>
  <c r="O25" i="1"/>
  <c r="P25" i="1"/>
  <c r="Q25" i="1"/>
  <c r="R25" i="1"/>
  <c r="S25" i="1"/>
  <c r="T25" i="1"/>
  <c r="U25" i="1"/>
  <c r="M12" i="5"/>
  <c r="N12" i="5" s="1"/>
  <c r="AM12" i="5" s="1"/>
  <c r="B26" i="6"/>
  <c r="AL13" i="5"/>
  <c r="AL14" i="5"/>
  <c r="AL15" i="5"/>
  <c r="AL16" i="5"/>
  <c r="AL17" i="5"/>
  <c r="AL18" i="5"/>
  <c r="AL19" i="5"/>
  <c r="AL20" i="5"/>
  <c r="AM20" i="5" s="1"/>
  <c r="AL21" i="5"/>
  <c r="AM21" i="5" s="1"/>
  <c r="AL22" i="5"/>
  <c r="AM22" i="5" s="1"/>
  <c r="AL23" i="5"/>
  <c r="AL24" i="5"/>
  <c r="AL25" i="5"/>
  <c r="AL26" i="5"/>
  <c r="Z13" i="5"/>
  <c r="Z14" i="5"/>
  <c r="Z15" i="5"/>
  <c r="T14" i="1" s="1"/>
  <c r="Z16" i="5"/>
  <c r="Z17" i="5"/>
  <c r="Z18" i="5"/>
  <c r="Z19" i="5"/>
  <c r="Z20" i="5"/>
  <c r="Z21" i="5"/>
  <c r="Z22" i="5"/>
  <c r="Z23" i="5"/>
  <c r="Z24" i="5"/>
  <c r="Z25" i="5"/>
  <c r="Z26" i="5"/>
  <c r="AL12" i="5"/>
  <c r="Z12" i="5"/>
  <c r="T11" i="1" s="1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B26" i="5"/>
  <c r="B26" i="4"/>
  <c r="B26" i="2"/>
  <c r="H12" i="1"/>
  <c r="K12" i="1"/>
  <c r="L12" i="1"/>
  <c r="M12" i="1"/>
  <c r="N12" i="1"/>
  <c r="O12" i="1"/>
  <c r="P12" i="1"/>
  <c r="Q12" i="1"/>
  <c r="R12" i="1"/>
  <c r="S12" i="1"/>
  <c r="T12" i="1"/>
  <c r="U12" i="1"/>
  <c r="H13" i="1"/>
  <c r="K13" i="1"/>
  <c r="L13" i="1"/>
  <c r="M13" i="1"/>
  <c r="N13" i="1"/>
  <c r="O13" i="1"/>
  <c r="P13" i="1"/>
  <c r="Q13" i="1"/>
  <c r="R13" i="1"/>
  <c r="S13" i="1"/>
  <c r="T13" i="1"/>
  <c r="U13" i="1"/>
  <c r="H14" i="1"/>
  <c r="K14" i="1"/>
  <c r="L14" i="1"/>
  <c r="M14" i="1"/>
  <c r="N14" i="1"/>
  <c r="O14" i="1"/>
  <c r="P14" i="1"/>
  <c r="Q14" i="1"/>
  <c r="R14" i="1"/>
  <c r="S14" i="1"/>
  <c r="U14" i="1"/>
  <c r="H15" i="1"/>
  <c r="K15" i="1"/>
  <c r="L15" i="1"/>
  <c r="M15" i="1"/>
  <c r="N15" i="1"/>
  <c r="O15" i="1"/>
  <c r="P15" i="1"/>
  <c r="Q15" i="1"/>
  <c r="R15" i="1"/>
  <c r="S15" i="1"/>
  <c r="T15" i="1"/>
  <c r="W15" i="1" s="1"/>
  <c r="U15" i="1"/>
  <c r="H16" i="1"/>
  <c r="K16" i="1"/>
  <c r="L16" i="1"/>
  <c r="M16" i="1"/>
  <c r="N16" i="1"/>
  <c r="O16" i="1"/>
  <c r="P16" i="1"/>
  <c r="Q16" i="1"/>
  <c r="R16" i="1"/>
  <c r="S16" i="1"/>
  <c r="T16" i="1"/>
  <c r="U16" i="1"/>
  <c r="H17" i="1"/>
  <c r="I17" i="1"/>
  <c r="K17" i="1"/>
  <c r="L17" i="1"/>
  <c r="N17" i="1"/>
  <c r="O17" i="1"/>
  <c r="P17" i="1"/>
  <c r="Q17" i="1"/>
  <c r="R17" i="1"/>
  <c r="S17" i="1"/>
  <c r="T17" i="1"/>
  <c r="U17" i="1"/>
  <c r="B18" i="2"/>
  <c r="K18" i="2"/>
  <c r="G17" i="1" s="1"/>
  <c r="T18" i="2"/>
  <c r="AC18" i="2"/>
  <c r="U11" i="1"/>
  <c r="AM13" i="5"/>
  <c r="AM14" i="5"/>
  <c r="AM15" i="5"/>
  <c r="AM16" i="5"/>
  <c r="AM17" i="5"/>
  <c r="AM18" i="5"/>
  <c r="AM19" i="5"/>
  <c r="AK13" i="5"/>
  <c r="AK14" i="5"/>
  <c r="AK15" i="5"/>
  <c r="AK16" i="5"/>
  <c r="AK17" i="5"/>
  <c r="AK18" i="5"/>
  <c r="AK19" i="5"/>
  <c r="AK20" i="5"/>
  <c r="AK21" i="5"/>
  <c r="AK22" i="5"/>
  <c r="AK23" i="5"/>
  <c r="AK24" i="5"/>
  <c r="AK25" i="5"/>
  <c r="AK26" i="5"/>
  <c r="AK12" i="5"/>
  <c r="Y12" i="5"/>
  <c r="R11" i="1"/>
  <c r="Q11" i="1"/>
  <c r="G12" i="6"/>
  <c r="P11" i="1" s="1"/>
  <c r="R13" i="6"/>
  <c r="R14" i="6"/>
  <c r="R15" i="6"/>
  <c r="R16" i="6"/>
  <c r="R17" i="6"/>
  <c r="R18" i="6"/>
  <c r="R19" i="6"/>
  <c r="R20" i="6"/>
  <c r="R21" i="6"/>
  <c r="R22" i="6"/>
  <c r="R23" i="6"/>
  <c r="R24" i="6"/>
  <c r="R25" i="6"/>
  <c r="R26" i="6"/>
  <c r="K8" i="6"/>
  <c r="J8" i="6"/>
  <c r="Q13" i="6"/>
  <c r="Q14" i="6"/>
  <c r="Q15" i="6"/>
  <c r="Q16" i="6"/>
  <c r="Q17" i="6"/>
  <c r="Q18" i="6"/>
  <c r="Q19" i="6"/>
  <c r="Q20" i="6"/>
  <c r="Q21" i="6"/>
  <c r="Q22" i="6"/>
  <c r="Q23" i="6"/>
  <c r="Q24" i="6"/>
  <c r="Q25" i="6"/>
  <c r="Q26" i="6"/>
  <c r="Q12" i="6"/>
  <c r="M9" i="6"/>
  <c r="H9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12" i="4"/>
  <c r="Q12" i="4"/>
  <c r="G13" i="4"/>
  <c r="G14" i="4"/>
  <c r="G15" i="4"/>
  <c r="G16" i="4"/>
  <c r="G17" i="4"/>
  <c r="G18" i="4"/>
  <c r="R18" i="4" s="1"/>
  <c r="G19" i="4"/>
  <c r="G20" i="4"/>
  <c r="G21" i="4"/>
  <c r="G22" i="4"/>
  <c r="G23" i="4"/>
  <c r="G24" i="4"/>
  <c r="G25" i="4"/>
  <c r="G26" i="4"/>
  <c r="G12" i="4"/>
  <c r="R12" i="4" s="1"/>
  <c r="O11" i="1"/>
  <c r="N11" i="1"/>
  <c r="M7" i="4"/>
  <c r="R15" i="4"/>
  <c r="R20" i="4"/>
  <c r="R21" i="4"/>
  <c r="R13" i="4"/>
  <c r="R14" i="4"/>
  <c r="M9" i="4"/>
  <c r="H9" i="4"/>
  <c r="E6" i="4"/>
  <c r="F6" i="4"/>
  <c r="G23" i="3"/>
  <c r="G28" i="3"/>
  <c r="L11" i="1"/>
  <c r="G22" i="3"/>
  <c r="G24" i="3"/>
  <c r="G25" i="3"/>
  <c r="G26" i="3"/>
  <c r="G27" i="3"/>
  <c r="G19" i="3"/>
  <c r="G21" i="3"/>
  <c r="G20" i="3"/>
  <c r="G6" i="2"/>
  <c r="G17" i="3"/>
  <c r="G16" i="3"/>
  <c r="G15" i="3"/>
  <c r="AC13" i="2"/>
  <c r="I12" i="1" s="1"/>
  <c r="AC14" i="2"/>
  <c r="I13" i="1" s="1"/>
  <c r="AC15" i="2"/>
  <c r="I14" i="1" s="1"/>
  <c r="X14" i="1" s="1"/>
  <c r="AC16" i="2"/>
  <c r="I15" i="1" s="1"/>
  <c r="AC17" i="2"/>
  <c r="I16" i="1" s="1"/>
  <c r="AC19" i="2"/>
  <c r="AC20" i="2"/>
  <c r="AC21" i="2"/>
  <c r="AC22" i="2"/>
  <c r="AC23" i="2"/>
  <c r="AC24" i="2"/>
  <c r="AC25" i="2"/>
  <c r="AC26" i="2"/>
  <c r="AC12" i="2"/>
  <c r="I11" i="1" s="1"/>
  <c r="T12" i="2"/>
  <c r="H11" i="1" s="1"/>
  <c r="T13" i="2"/>
  <c r="T14" i="2"/>
  <c r="T15" i="2"/>
  <c r="T16" i="2"/>
  <c r="T17" i="2"/>
  <c r="T19" i="2"/>
  <c r="T20" i="2"/>
  <c r="T21" i="2"/>
  <c r="T22" i="2"/>
  <c r="T23" i="2"/>
  <c r="T24" i="2"/>
  <c r="T25" i="2"/>
  <c r="T26" i="2"/>
  <c r="K12" i="2"/>
  <c r="G11" i="1" s="1"/>
  <c r="K13" i="2"/>
  <c r="G12" i="1" s="1"/>
  <c r="K14" i="2"/>
  <c r="G13" i="1" s="1"/>
  <c r="K15" i="2"/>
  <c r="G14" i="1" s="1"/>
  <c r="K16" i="2"/>
  <c r="G15" i="1" s="1"/>
  <c r="K17" i="2"/>
  <c r="G16" i="1" s="1"/>
  <c r="K19" i="2"/>
  <c r="K20" i="2"/>
  <c r="K21" i="2"/>
  <c r="K22" i="2"/>
  <c r="K23" i="2"/>
  <c r="K24" i="2"/>
  <c r="K25" i="2"/>
  <c r="K26" i="2"/>
  <c r="A39" i="5"/>
  <c r="A38" i="6"/>
  <c r="A37" i="4"/>
  <c r="A39" i="3"/>
  <c r="A37" i="2"/>
  <c r="K6" i="5"/>
  <c r="J6" i="5"/>
  <c r="F8" i="5"/>
  <c r="G8" i="5"/>
  <c r="H8" i="5"/>
  <c r="B5" i="5"/>
  <c r="F7" i="5"/>
  <c r="G7" i="5"/>
  <c r="B5" i="6"/>
  <c r="G8" i="6"/>
  <c r="H8" i="6"/>
  <c r="G7" i="6"/>
  <c r="H7" i="6"/>
  <c r="L7" i="4"/>
  <c r="B5" i="4"/>
  <c r="F7" i="4"/>
  <c r="G7" i="4"/>
  <c r="H7" i="4"/>
  <c r="J10" i="3"/>
  <c r="I10" i="3"/>
  <c r="F6" i="2"/>
  <c r="E6" i="2"/>
  <c r="E9" i="3"/>
  <c r="F9" i="3"/>
  <c r="B8" i="3"/>
  <c r="E10" i="3"/>
  <c r="F10" i="3"/>
  <c r="G10" i="3"/>
  <c r="M7" i="2"/>
  <c r="L7" i="2"/>
  <c r="F7" i="2"/>
  <c r="I7" i="2"/>
  <c r="J7" i="2"/>
  <c r="K4" i="2"/>
  <c r="R12" i="6" l="1"/>
  <c r="X19" i="1"/>
  <c r="X20" i="1"/>
  <c r="W18" i="1"/>
  <c r="W20" i="1"/>
  <c r="X23" i="1"/>
  <c r="W21" i="1"/>
  <c r="X18" i="1"/>
  <c r="W19" i="1"/>
  <c r="X21" i="1"/>
  <c r="X17" i="1"/>
  <c r="W13" i="1"/>
  <c r="AM24" i="5"/>
  <c r="X16" i="1"/>
  <c r="AM23" i="5"/>
  <c r="AM26" i="5"/>
  <c r="W14" i="1"/>
  <c r="AM25" i="5"/>
  <c r="W16" i="1"/>
  <c r="W17" i="1"/>
  <c r="W12" i="1"/>
  <c r="M17" i="1"/>
  <c r="X15" i="1"/>
  <c r="X12" i="1"/>
  <c r="X13" i="1"/>
  <c r="AD18" i="2"/>
  <c r="X11" i="1"/>
  <c r="AD19" i="2"/>
  <c r="AD16" i="2"/>
  <c r="AD26" i="2"/>
  <c r="AD20" i="2"/>
  <c r="AD15" i="2"/>
  <c r="AD25" i="2"/>
  <c r="AD24" i="2"/>
  <c r="AD23" i="2"/>
  <c r="AD22" i="2"/>
  <c r="AD21" i="2"/>
  <c r="AD17" i="2"/>
  <c r="AD14" i="2"/>
  <c r="AD13" i="2"/>
  <c r="AD12" i="2"/>
  <c r="R17" i="4"/>
  <c r="R16" i="4"/>
  <c r="R26" i="4"/>
  <c r="R25" i="4"/>
  <c r="R24" i="4"/>
  <c r="R23" i="4"/>
  <c r="R22" i="4"/>
  <c r="R19" i="4"/>
  <c r="M11" i="1"/>
  <c r="K11" i="1"/>
  <c r="W11" i="1" s="1"/>
  <c r="AL2" i="5"/>
  <c r="X26" i="1" l="1"/>
  <c r="W26" i="1"/>
  <c r="AM6" i="5"/>
  <c r="S6" i="6"/>
  <c r="AE6" i="2"/>
  <c r="X8" i="5"/>
  <c r="AM7" i="5"/>
  <c r="S8" i="6"/>
  <c r="S7" i="6"/>
  <c r="S2" i="6"/>
  <c r="S8" i="4"/>
  <c r="S7" i="4"/>
  <c r="S2" i="4"/>
  <c r="K11" i="3"/>
  <c r="K10" i="3"/>
  <c r="K5" i="3"/>
  <c r="AE8" i="2"/>
  <c r="AE7" i="2"/>
  <c r="AE2" i="2"/>
  <c r="M13" i="5" l="1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S6" i="4" l="1"/>
  <c r="E8" i="5" l="1"/>
  <c r="E8" i="6"/>
  <c r="D6" i="4"/>
  <c r="C7" i="4"/>
  <c r="V4" i="5" l="1"/>
  <c r="R4" i="6"/>
  <c r="S4" i="4"/>
  <c r="K7" i="3"/>
  <c r="T4" i="2"/>
  <c r="E7" i="5"/>
  <c r="C8" i="5"/>
  <c r="F7" i="6"/>
  <c r="K9" i="3"/>
  <c r="C9" i="6"/>
  <c r="C9" i="4"/>
  <c r="D9" i="3"/>
  <c r="C10" i="3"/>
  <c r="C7" i="2"/>
  <c r="F8" i="6" l="1"/>
  <c r="D7" i="4"/>
  <c r="D10" i="3"/>
  <c r="E7" i="2"/>
  <c r="G14" i="3" l="1"/>
  <c r="G18" i="3" s="1"/>
  <c r="B12" i="2"/>
  <c r="J22" i="1" l="1"/>
  <c r="V22" i="1" s="1"/>
  <c r="Y22" i="1" s="1"/>
  <c r="J23" i="1"/>
  <c r="V23" i="1" s="1"/>
  <c r="Y23" i="1" s="1"/>
  <c r="J21" i="1"/>
  <c r="V21" i="1" s="1"/>
  <c r="Y21" i="1" s="1"/>
  <c r="J20" i="1"/>
  <c r="V20" i="1" s="1"/>
  <c r="Y20" i="1" s="1"/>
  <c r="J25" i="1"/>
  <c r="V25" i="1" s="1"/>
  <c r="Y25" i="1" s="1"/>
  <c r="J18" i="1"/>
  <c r="V18" i="1" s="1"/>
  <c r="Y18" i="1" s="1"/>
  <c r="J19" i="1"/>
  <c r="V19" i="1" s="1"/>
  <c r="Y19" i="1" s="1"/>
  <c r="J24" i="1"/>
  <c r="V24" i="1" s="1"/>
  <c r="Y24" i="1" s="1"/>
  <c r="J15" i="1"/>
  <c r="V15" i="1" s="1"/>
  <c r="Y15" i="1" s="1"/>
  <c r="J14" i="1"/>
  <c r="V14" i="1" s="1"/>
  <c r="Y14" i="1" s="1"/>
  <c r="J11" i="1"/>
  <c r="J16" i="1"/>
  <c r="V16" i="1" s="1"/>
  <c r="Y16" i="1" s="1"/>
  <c r="J12" i="1"/>
  <c r="V12" i="1" s="1"/>
  <c r="Y12" i="1" s="1"/>
  <c r="J13" i="1"/>
  <c r="V13" i="1" s="1"/>
  <c r="Y13" i="1" s="1"/>
  <c r="J17" i="1"/>
  <c r="V17" i="1" s="1"/>
  <c r="Y17" i="1" s="1"/>
  <c r="G29" i="3"/>
  <c r="B8" i="5"/>
  <c r="Y26" i="5" l="1"/>
  <c r="Y25" i="5"/>
  <c r="Y24" i="5"/>
  <c r="Y23" i="5"/>
  <c r="Y22" i="5"/>
  <c r="Y21" i="5"/>
  <c r="Y20" i="5"/>
  <c r="Y19" i="5"/>
  <c r="Y18" i="5"/>
  <c r="Y17" i="5"/>
  <c r="Y16" i="5"/>
  <c r="Y15" i="5"/>
  <c r="Y14" i="5"/>
  <c r="Y13" i="5"/>
  <c r="B25" i="5"/>
  <c r="B24" i="5"/>
  <c r="B23" i="5"/>
  <c r="B22" i="5"/>
  <c r="B21" i="5"/>
  <c r="B20" i="5"/>
  <c r="B19" i="5"/>
  <c r="B18" i="5"/>
  <c r="B17" i="5"/>
  <c r="B16" i="5"/>
  <c r="B15" i="5"/>
  <c r="B14" i="5"/>
  <c r="B13" i="5"/>
  <c r="B12" i="5"/>
  <c r="A5" i="5"/>
  <c r="B4" i="5"/>
  <c r="A4" i="5"/>
  <c r="S11" i="1" l="1"/>
  <c r="B25" i="6"/>
  <c r="B24" i="6"/>
  <c r="B23" i="6"/>
  <c r="B22" i="6"/>
  <c r="B21" i="6"/>
  <c r="B20" i="6"/>
  <c r="B19" i="6"/>
  <c r="B18" i="6"/>
  <c r="B17" i="6"/>
  <c r="B16" i="6"/>
  <c r="B15" i="6"/>
  <c r="B14" i="6"/>
  <c r="B13" i="6"/>
  <c r="B12" i="6"/>
  <c r="B8" i="6"/>
  <c r="A5" i="6"/>
  <c r="B4" i="6"/>
  <c r="A4" i="6"/>
  <c r="B7" i="4"/>
  <c r="A5" i="4"/>
  <c r="B4" i="4"/>
  <c r="A4" i="4"/>
  <c r="B7" i="3"/>
  <c r="A7" i="3"/>
  <c r="V11" i="1" l="1"/>
  <c r="V26" i="1" s="1"/>
  <c r="B25" i="4"/>
  <c r="B24" i="4"/>
  <c r="B23" i="4"/>
  <c r="B22" i="4"/>
  <c r="B21" i="4"/>
  <c r="B20" i="4"/>
  <c r="B19" i="4"/>
  <c r="B18" i="4"/>
  <c r="B17" i="4"/>
  <c r="B16" i="4"/>
  <c r="B15" i="4"/>
  <c r="B14" i="4"/>
  <c r="B13" i="4"/>
  <c r="B12" i="4"/>
  <c r="C4" i="2"/>
  <c r="B13" i="2"/>
  <c r="B14" i="2"/>
  <c r="B15" i="2"/>
  <c r="B16" i="2"/>
  <c r="B17" i="2"/>
  <c r="B19" i="2"/>
  <c r="B20" i="2"/>
  <c r="B21" i="2"/>
  <c r="B22" i="2"/>
  <c r="B23" i="2"/>
  <c r="B24" i="2"/>
  <c r="B25" i="2"/>
  <c r="Y11" i="1" l="1"/>
  <c r="Y26" i="1" s="1"/>
</calcChain>
</file>

<file path=xl/sharedStrings.xml><?xml version="1.0" encoding="utf-8"?>
<sst xmlns="http://schemas.openxmlformats.org/spreadsheetml/2006/main" count="256" uniqueCount="100">
  <si>
    <t>No.</t>
  </si>
  <si>
    <t>Nombre</t>
  </si>
  <si>
    <t>Cargo</t>
  </si>
  <si>
    <t>RM</t>
  </si>
  <si>
    <t>OET</t>
  </si>
  <si>
    <t>DMI</t>
  </si>
  <si>
    <t>Productividad</t>
  </si>
  <si>
    <t>Marca con una x</t>
  </si>
  <si>
    <t>Quejas ciudadanas registradas al MAC</t>
  </si>
  <si>
    <t>Observaciones en el uso de indumentaria</t>
  </si>
  <si>
    <t>Firma de conocimiento</t>
  </si>
  <si>
    <t xml:space="preserve">JUNTA LOCAL EJECUTIVA </t>
  </si>
  <si>
    <t xml:space="preserve">Distrito </t>
  </si>
  <si>
    <t>Responsables de la verificación de desempeño</t>
  </si>
  <si>
    <t>Periodo de verificación</t>
  </si>
  <si>
    <t xml:space="preserve">Vocal Ejecutivo </t>
  </si>
  <si>
    <t>Vocal del Registro Federal de Electores</t>
  </si>
  <si>
    <t>1 er mes</t>
  </si>
  <si>
    <t>2 do mes</t>
  </si>
  <si>
    <t>3 er mes</t>
  </si>
  <si>
    <t>JUNTA LOCAL EJECUTIVA</t>
  </si>
  <si>
    <t>FORMATO DEL FACTOR PUNTUALIDAD</t>
  </si>
  <si>
    <t xml:space="preserve">Año </t>
  </si>
  <si>
    <t>1er mes</t>
  </si>
  <si>
    <t>2do mes</t>
  </si>
  <si>
    <t>Mal trato</t>
  </si>
  <si>
    <t>Queja ciudadana</t>
  </si>
  <si>
    <t>Mala orientación</t>
  </si>
  <si>
    <t>Otros</t>
  </si>
  <si>
    <t>Periodo</t>
  </si>
  <si>
    <t>Ponderación</t>
  </si>
  <si>
    <t xml:space="preserve">Capture solo el valor nominal de la frecuencia presentada </t>
  </si>
  <si>
    <t xml:space="preserve">Tiempo total de captura </t>
  </si>
  <si>
    <t>Módulo</t>
  </si>
  <si>
    <t xml:space="preserve">Capture solo el  valor nominal de la frecuencia presentada:  1, 2, 3 </t>
  </si>
  <si>
    <t>Vocalía del Registro Federal de Electores</t>
  </si>
  <si>
    <t>Vocal Ejecutivo</t>
  </si>
  <si>
    <t>Promedio de captura</t>
  </si>
  <si>
    <t>Capture  valor nominal y dos decimales correspondientes a la columna Tiempo Total del apartado Captura de Trámite del Reporte Nominativo de Atención Ciudadana Solicitud del SIIRFE-MAC</t>
  </si>
  <si>
    <t>Observación y omisiones de procedimientos</t>
  </si>
  <si>
    <t>Incumplimiento de horarios</t>
  </si>
  <si>
    <t>Registro</t>
  </si>
  <si>
    <t>Observaciones: haga referencia a la fecha y número de reporte emitido por la Dirección de Atención Ciudadana o el medio en el que se recibió la queja ciudadana.</t>
  </si>
  <si>
    <t>El valor de afectación es de (1.00)</t>
  </si>
  <si>
    <t>Afectación para observaciones del Factor Imagen (0.50)</t>
  </si>
  <si>
    <t>NOMBRE DEL FUNCIONARIO</t>
  </si>
  <si>
    <t>Observaciones: registre el motivo que generó la afectación, en circunstancia de tiempo, modo y lugar; anexe documento de constancia.</t>
  </si>
  <si>
    <t xml:space="preserve">Módulo </t>
  </si>
  <si>
    <t>3er mes</t>
  </si>
  <si>
    <t>Falta total de la prestación del servicio (1.00)</t>
  </si>
  <si>
    <t>Falta parcial de la prestación del servicio (0.50)</t>
  </si>
  <si>
    <t>Parcial</t>
  </si>
  <si>
    <t>Total</t>
  </si>
  <si>
    <t>Total y parcial prestación del servicio registrados</t>
  </si>
  <si>
    <t>Puntualidad</t>
  </si>
  <si>
    <t xml:space="preserve">Capture solo el valor nominal de la frecuencia presentada:  1, 2, 3 </t>
  </si>
  <si>
    <t>La ponderación de desempeño de la productividad corresponde a los siguientes rangos:</t>
  </si>
  <si>
    <t>AAC</t>
  </si>
  <si>
    <t>Versión: 6.6</t>
  </si>
  <si>
    <t>Colocar el Nombre de la Entidad</t>
  </si>
  <si>
    <t>Afectación para observaciones del Factor de Consistencia de Captura en MAC OET (1.50)</t>
  </si>
  <si>
    <t>Afectación para observaciones del Factor de Consistencia de Captura en MAC RM y AAC (0.75)</t>
  </si>
  <si>
    <r>
      <t xml:space="preserve">Considera el rango mayor o igual a </t>
    </r>
    <r>
      <rPr>
        <b/>
        <sz val="11"/>
        <color theme="1"/>
        <rFont val="Calibri"/>
        <family val="2"/>
        <scheme val="minor"/>
      </rPr>
      <t>(indicador ICA)</t>
    </r>
    <r>
      <rPr>
        <sz val="11"/>
        <color theme="1"/>
        <rFont val="Calibri"/>
        <family val="2"/>
        <scheme val="minor"/>
      </rPr>
      <t xml:space="preserve"> y menor o igual a </t>
    </r>
    <r>
      <rPr>
        <b/>
        <sz val="11"/>
        <color theme="1"/>
        <rFont val="Calibri"/>
        <family val="2"/>
        <scheme val="minor"/>
      </rPr>
      <t>(un minuto más)</t>
    </r>
    <r>
      <rPr>
        <sz val="11"/>
        <color theme="1"/>
        <rFont val="Calibri"/>
        <family val="2"/>
        <scheme val="minor"/>
      </rPr>
      <t xml:space="preserve"> del promedio de captura</t>
    </r>
  </si>
  <si>
    <r>
      <t xml:space="preserve">Considera el rango mayor o igual </t>
    </r>
    <r>
      <rPr>
        <b/>
        <sz val="11"/>
        <color theme="1"/>
        <rFont val="Calibri"/>
        <family val="2"/>
        <scheme val="minor"/>
      </rPr>
      <t>(dato anterior)</t>
    </r>
    <r>
      <rPr>
        <sz val="11"/>
        <color theme="1"/>
        <rFont val="Calibri"/>
        <family val="2"/>
        <scheme val="minor"/>
      </rPr>
      <t xml:space="preserve"> del promedio de captura</t>
    </r>
  </si>
  <si>
    <r>
      <t>Considera el rango mayor o igual a  (</t>
    </r>
    <r>
      <rPr>
        <b/>
        <sz val="11"/>
        <color theme="1"/>
        <rFont val="Calibri"/>
        <family val="2"/>
        <scheme val="minor"/>
      </rPr>
      <t>dato anterior)</t>
    </r>
    <r>
      <rPr>
        <sz val="11"/>
        <color theme="1"/>
        <rFont val="Calibri"/>
        <family val="2"/>
        <scheme val="minor"/>
      </rPr>
      <t xml:space="preserve"> y menor o igual (</t>
    </r>
    <r>
      <rPr>
        <b/>
        <sz val="11"/>
        <color theme="1"/>
        <rFont val="Calibri"/>
        <family val="2"/>
        <scheme val="minor"/>
      </rPr>
      <t>un minuto) más</t>
    </r>
    <r>
      <rPr>
        <sz val="11"/>
        <color theme="1"/>
        <rFont val="Calibri"/>
        <family val="2"/>
        <scheme val="minor"/>
      </rPr>
      <t xml:space="preserve"> del promedio de captura</t>
    </r>
  </si>
  <si>
    <t>INE     DERFE     Para uso exclusivo de las y los funcionarios de MAC y Vocalías del RFE</t>
  </si>
  <si>
    <t>FORMATO CALIDAD EN EL SERVICIO</t>
  </si>
  <si>
    <t>FORMATOVESTUARIO INSTITUCIONAL</t>
  </si>
  <si>
    <t>FORMATO DEL FACTOR CALIDAD EN LA CAPTURA DE TRAMITÉ</t>
  </si>
  <si>
    <t>Bitácora de Desempeño Módulos de Atención Ciudadana Calidad en el Servicio</t>
  </si>
  <si>
    <t>Calidad en el Servicio</t>
  </si>
  <si>
    <t>Vestuario Institucional</t>
  </si>
  <si>
    <t>Calidad en la captura de trámite de la CPV</t>
  </si>
  <si>
    <t>ENE-ABR</t>
  </si>
  <si>
    <t>MAY-AGO</t>
  </si>
  <si>
    <t>SEP-DIC</t>
  </si>
  <si>
    <t>Cuatrimestre</t>
  </si>
  <si>
    <t>2 do</t>
  </si>
  <si>
    <t>3 er</t>
  </si>
  <si>
    <t>1 er</t>
  </si>
  <si>
    <t>4 to mes</t>
  </si>
  <si>
    <t>Ponderación Anual</t>
  </si>
  <si>
    <t>4to mes</t>
  </si>
  <si>
    <t>Ponderación Cuatrimestral</t>
  </si>
  <si>
    <t>Segundo Cuatrimestre</t>
  </si>
  <si>
    <t>Tercer Cuatrimestre</t>
  </si>
  <si>
    <t>Primer Cuatrimestre</t>
  </si>
  <si>
    <t>Indicar la semana operativa de mayor captación de trámites durante el cuatrimestre</t>
  </si>
  <si>
    <t>Promedio del Primer Cuatrimestre</t>
  </si>
  <si>
    <t>Promedio del Segundo Cuatrimestre</t>
  </si>
  <si>
    <t>Promedio del Tercer Cuatrimestre</t>
  </si>
  <si>
    <t>Promedio de Desempeño Anual</t>
  </si>
  <si>
    <t>Promedio tablero de indicadores</t>
  </si>
  <si>
    <t>Fecha Emisión: Agosto 2024</t>
  </si>
  <si>
    <t>Primero Cuatrimestre</t>
  </si>
  <si>
    <t>Obsevaciones</t>
  </si>
  <si>
    <t>Observaciones</t>
  </si>
  <si>
    <t>FORMATORESGISTRO CUATRIMESTRAL DEL TIEMPO DE CAPTURA</t>
  </si>
  <si>
    <t>Asignación respecto al promedio nacional  (Colocar el tiempo ICA) minutos</t>
  </si>
  <si>
    <r>
      <t xml:space="preserve">Considera el rango menor o igual </t>
    </r>
    <r>
      <rPr>
        <b/>
        <sz val="11"/>
        <color theme="1"/>
        <rFont val="Calibri"/>
        <family val="2"/>
        <scheme val="minor"/>
      </rPr>
      <t xml:space="preserve">(colocar el indicador ICA) </t>
    </r>
    <r>
      <rPr>
        <sz val="11"/>
        <color theme="1"/>
        <rFont val="Calibri"/>
        <family val="2"/>
        <scheme val="minor"/>
      </rPr>
      <t>del promedio de captura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</si>
</sst>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7"/>
      <color rgb="FFA6A6A6"/>
      <name val="Arial"/>
      <family val="2"/>
    </font>
    <font>
      <sz val="7"/>
      <color rgb="FFA6A6A6"/>
      <name val="Arial"/>
      <family val="2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970066"/>
        <bgColor indexed="64"/>
      </patternFill>
    </fill>
    <fill>
      <patternFill patternType="solid">
        <fgColor rgb="FFCC33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45">
    <xf numFmtId="0" fontId="0" fillId="0" borderId="0" xfId="0"/>
    <xf numFmtId="0" fontId="0" fillId="0" borderId="2" xfId="0" applyBorder="1"/>
    <xf numFmtId="0" fontId="2" fillId="0" borderId="0" xfId="0" applyFont="1" applyAlignment="1">
      <alignment horizontal="right"/>
    </xf>
    <xf numFmtId="0" fontId="2" fillId="0" borderId="0" xfId="0" applyFont="1"/>
    <xf numFmtId="0" fontId="2" fillId="0" borderId="1" xfId="0" applyFont="1" applyBorder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0" fillId="0" borderId="1" xfId="0" applyBorder="1"/>
    <xf numFmtId="0" fontId="7" fillId="0" borderId="0" xfId="0" applyFont="1"/>
    <xf numFmtId="2" fontId="0" fillId="0" borderId="2" xfId="0" applyNumberFormat="1" applyBorder="1" applyAlignment="1">
      <alignment horizontal="center" vertical="center"/>
    </xf>
    <xf numFmtId="2" fontId="2" fillId="2" borderId="2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right"/>
    </xf>
    <xf numFmtId="0" fontId="7" fillId="0" borderId="0" xfId="0" applyFont="1" applyAlignment="1">
      <alignment vertical="center"/>
    </xf>
    <xf numFmtId="0" fontId="7" fillId="0" borderId="4" xfId="0" applyFont="1" applyBorder="1" applyAlignment="1">
      <alignment vertical="center"/>
    </xf>
    <xf numFmtId="2" fontId="6" fillId="0" borderId="2" xfId="0" applyNumberFormat="1" applyFont="1" applyBorder="1" applyAlignment="1">
      <alignment horizontal="center" vertical="center"/>
    </xf>
    <xf numFmtId="0" fontId="0" fillId="0" borderId="2" xfId="0" applyBorder="1" applyAlignment="1" applyProtection="1">
      <alignment vertic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7" fillId="0" borderId="4" xfId="0" applyFont="1" applyBorder="1" applyAlignment="1" applyProtection="1">
      <alignment vertical="center"/>
      <protection locked="0"/>
    </xf>
    <xf numFmtId="2" fontId="0" fillId="0" borderId="2" xfId="0" applyNumberForma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right" vertical="center" wrapText="1"/>
    </xf>
    <xf numFmtId="0" fontId="2" fillId="0" borderId="14" xfId="0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>
      <alignment horizontal="right" vertical="center"/>
    </xf>
    <xf numFmtId="0" fontId="2" fillId="0" borderId="3" xfId="0" applyFont="1" applyBorder="1" applyAlignment="1">
      <alignment horizontal="right"/>
    </xf>
    <xf numFmtId="0" fontId="2" fillId="0" borderId="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/>
    </xf>
    <xf numFmtId="0" fontId="7" fillId="0" borderId="4" xfId="0" applyFont="1" applyBorder="1" applyAlignment="1">
      <alignment horizontal="right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/>
    </xf>
    <xf numFmtId="0" fontId="2" fillId="0" borderId="4" xfId="0" applyFont="1" applyBorder="1" applyAlignment="1">
      <alignment vertical="center" wrapText="1"/>
    </xf>
    <xf numFmtId="0" fontId="12" fillId="0" borderId="0" xfId="0" applyFont="1"/>
    <xf numFmtId="0" fontId="7" fillId="0" borderId="0" xfId="0" applyFont="1" applyAlignment="1">
      <alignment horizontal="left" vertical="center"/>
    </xf>
    <xf numFmtId="2" fontId="0" fillId="5" borderId="2" xfId="0" applyNumberFormat="1" applyFill="1" applyBorder="1" applyAlignment="1">
      <alignment horizontal="center" vertical="center"/>
    </xf>
    <xf numFmtId="2" fontId="0" fillId="6" borderId="2" xfId="0" applyNumberFormat="1" applyFill="1" applyBorder="1" applyAlignment="1">
      <alignment horizontal="center" vertical="center"/>
    </xf>
    <xf numFmtId="0" fontId="2" fillId="0" borderId="0" xfId="0" applyFont="1" applyAlignment="1" applyProtection="1">
      <alignment vertical="center"/>
      <protection locked="0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0" xfId="0" applyAlignment="1">
      <alignment horizontal="center" vertical="center"/>
    </xf>
    <xf numFmtId="0" fontId="2" fillId="0" borderId="13" xfId="0" applyFont="1" applyBorder="1" applyAlignment="1" applyProtection="1">
      <alignment horizontal="center" vertical="center"/>
      <protection locked="0"/>
    </xf>
    <xf numFmtId="0" fontId="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 applyProtection="1">
      <alignment vertical="center" wrapText="1"/>
      <protection locked="0"/>
    </xf>
    <xf numFmtId="0" fontId="2" fillId="10" borderId="0" xfId="0" applyFont="1" applyFill="1" applyAlignment="1" applyProtection="1">
      <alignment horizontal="center" vertical="center"/>
      <protection locked="0"/>
    </xf>
    <xf numFmtId="2" fontId="0" fillId="10" borderId="2" xfId="0" applyNumberForma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7" borderId="0" xfId="0" applyFill="1" applyAlignment="1">
      <alignment vertical="center"/>
    </xf>
    <xf numFmtId="0" fontId="0" fillId="8" borderId="0" xfId="0" applyFill="1" applyAlignment="1">
      <alignment vertical="center"/>
    </xf>
    <xf numFmtId="2" fontId="2" fillId="0" borderId="2" xfId="0" applyNumberFormat="1" applyFont="1" applyBorder="1" applyAlignment="1">
      <alignment horizontal="center"/>
    </xf>
    <xf numFmtId="2" fontId="2" fillId="0" borderId="2" xfId="0" applyNumberFormat="1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4" xfId="0" applyFont="1" applyBorder="1" applyAlignment="1">
      <alignment horizontal="right" vertical="center" wrapText="1"/>
    </xf>
    <xf numFmtId="0" fontId="7" fillId="0" borderId="4" xfId="0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1" fillId="3" borderId="7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3" borderId="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4" xfId="0" applyFont="1" applyBorder="1" applyAlignment="1">
      <alignment horizontal="right" vertical="top" wrapText="1"/>
    </xf>
    <xf numFmtId="0" fontId="2" fillId="0" borderId="0" xfId="0" applyFont="1" applyAlignment="1">
      <alignment horizontal="right"/>
    </xf>
    <xf numFmtId="0" fontId="0" fillId="2" borderId="2" xfId="0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9" xfId="0" applyBorder="1" applyAlignment="1">
      <alignment horizontal="center"/>
    </xf>
    <xf numFmtId="0" fontId="4" fillId="3" borderId="13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righ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</cellXfs>
  <cellStyles count="1">
    <cellStyle name="Normal" xfId="0" builtinId="0"/>
  </cellStyles>
  <dxfs count="3"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970066"/>
      <color rgb="FFCC3399"/>
      <color rgb="FFCC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28574</xdr:rowOff>
    </xdr:from>
    <xdr:to>
      <xdr:col>1</xdr:col>
      <xdr:colOff>1231900</xdr:colOff>
      <xdr:row>3</xdr:row>
      <xdr:rowOff>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574"/>
          <a:ext cx="1508125" cy="542925"/>
        </a:xfrm>
        <a:prstGeom prst="rect">
          <a:avLst/>
        </a:prstGeom>
      </xdr:spPr>
    </xdr:pic>
    <xdr:clientData/>
  </xdr:twoCellAnchor>
  <xdr:twoCellAnchor>
    <xdr:from>
      <xdr:col>0</xdr:col>
      <xdr:colOff>234867</xdr:colOff>
      <xdr:row>33</xdr:row>
      <xdr:rowOff>35280</xdr:rowOff>
    </xdr:from>
    <xdr:to>
      <xdr:col>1</xdr:col>
      <xdr:colOff>97989</xdr:colOff>
      <xdr:row>33</xdr:row>
      <xdr:rowOff>138895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61BF37CF-5367-F608-0C5C-C728E6620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867" y="8755947"/>
          <a:ext cx="152400" cy="1036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500157</xdr:colOff>
      <xdr:row>33</xdr:row>
      <xdr:rowOff>39513</xdr:rowOff>
    </xdr:from>
    <xdr:to>
      <xdr:col>1</xdr:col>
      <xdr:colOff>652557</xdr:colOff>
      <xdr:row>33</xdr:row>
      <xdr:rowOff>143128</xdr:rowOff>
    </xdr:to>
    <xdr:pic>
      <xdr:nvPicPr>
        <xdr:cNvPr id="5" name="Imagen 1">
          <a:extLst>
            <a:ext uri="{FF2B5EF4-FFF2-40B4-BE49-F238E27FC236}">
              <a16:creationId xmlns:a16="http://schemas.microsoft.com/office/drawing/2014/main" id="{6F8502D4-F393-4E02-A7E7-847CA0FCD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9435" y="8760180"/>
          <a:ext cx="152400" cy="1036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746125</xdr:colOff>
      <xdr:row>2</xdr:row>
      <xdr:rowOff>161925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08125" cy="542925"/>
        </a:xfrm>
        <a:prstGeom prst="rect">
          <a:avLst/>
        </a:prstGeom>
      </xdr:spPr>
    </xdr:pic>
    <xdr:clientData/>
  </xdr:twoCellAnchor>
  <xdr:twoCellAnchor>
    <xdr:from>
      <xdr:col>0</xdr:col>
      <xdr:colOff>202659</xdr:colOff>
      <xdr:row>36</xdr:row>
      <xdr:rowOff>81061</xdr:rowOff>
    </xdr:from>
    <xdr:to>
      <xdr:col>0</xdr:col>
      <xdr:colOff>355059</xdr:colOff>
      <xdr:row>36</xdr:row>
      <xdr:rowOff>184676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60DBC1D2-DEDE-4BB4-BD1D-1F07CC313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59" y="8444146"/>
          <a:ext cx="152400" cy="1036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631</xdr:colOff>
      <xdr:row>36</xdr:row>
      <xdr:rowOff>85294</xdr:rowOff>
    </xdr:from>
    <xdr:to>
      <xdr:col>1</xdr:col>
      <xdr:colOff>153031</xdr:colOff>
      <xdr:row>36</xdr:row>
      <xdr:rowOff>188909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8A588FF8-DE3A-421A-ACAA-E97D65439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7227" y="8448379"/>
          <a:ext cx="152400" cy="1036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88900</xdr:rowOff>
    </xdr:from>
    <xdr:to>
      <xdr:col>1</xdr:col>
      <xdr:colOff>298450</xdr:colOff>
      <xdr:row>4</xdr:row>
      <xdr:rowOff>60325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400"/>
          <a:ext cx="1568450" cy="542925"/>
        </a:xfrm>
        <a:prstGeom prst="rect">
          <a:avLst/>
        </a:prstGeom>
      </xdr:spPr>
    </xdr:pic>
    <xdr:clientData/>
  </xdr:twoCellAnchor>
  <xdr:twoCellAnchor>
    <xdr:from>
      <xdr:col>0</xdr:col>
      <xdr:colOff>330200</xdr:colOff>
      <xdr:row>38</xdr:row>
      <xdr:rowOff>63500</xdr:rowOff>
    </xdr:from>
    <xdr:to>
      <xdr:col>0</xdr:col>
      <xdr:colOff>482600</xdr:colOff>
      <xdr:row>38</xdr:row>
      <xdr:rowOff>167115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C255B3EB-27EA-4DCF-BCC5-579E2C5C7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200" y="8394700"/>
          <a:ext cx="152400" cy="1036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884768</xdr:colOff>
      <xdr:row>38</xdr:row>
      <xdr:rowOff>67733</xdr:rowOff>
    </xdr:from>
    <xdr:to>
      <xdr:col>0</xdr:col>
      <xdr:colOff>1037168</xdr:colOff>
      <xdr:row>38</xdr:row>
      <xdr:rowOff>158648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F645D4E7-DADF-42F6-BFFF-E47CCD762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768" y="8398933"/>
          <a:ext cx="152400" cy="909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746125</xdr:colOff>
      <xdr:row>2</xdr:row>
      <xdr:rowOff>161925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08125" cy="542925"/>
        </a:xfrm>
        <a:prstGeom prst="rect">
          <a:avLst/>
        </a:prstGeom>
      </xdr:spPr>
    </xdr:pic>
    <xdr:clientData/>
  </xdr:twoCellAnchor>
  <xdr:twoCellAnchor>
    <xdr:from>
      <xdr:col>0</xdr:col>
      <xdr:colOff>234678</xdr:colOff>
      <xdr:row>36</xdr:row>
      <xdr:rowOff>69024</xdr:rowOff>
    </xdr:from>
    <xdr:to>
      <xdr:col>0</xdr:col>
      <xdr:colOff>387078</xdr:colOff>
      <xdr:row>36</xdr:row>
      <xdr:rowOff>172639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ED58459-31A5-4C73-8C1E-78FD497FB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678" y="8600111"/>
          <a:ext cx="152400" cy="1036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30007</xdr:colOff>
      <xdr:row>36</xdr:row>
      <xdr:rowOff>73257</xdr:rowOff>
    </xdr:from>
    <xdr:to>
      <xdr:col>1</xdr:col>
      <xdr:colOff>182407</xdr:colOff>
      <xdr:row>36</xdr:row>
      <xdr:rowOff>164172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F07BD2DD-65D0-4B6A-BFC5-B96F74B45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9246" y="8604344"/>
          <a:ext cx="152400" cy="909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746125</xdr:colOff>
      <xdr:row>2</xdr:row>
      <xdr:rowOff>161925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08125" cy="542925"/>
        </a:xfrm>
        <a:prstGeom prst="rect">
          <a:avLst/>
        </a:prstGeom>
      </xdr:spPr>
    </xdr:pic>
    <xdr:clientData/>
  </xdr:twoCellAnchor>
  <xdr:twoCellAnchor>
    <xdr:from>
      <xdr:col>0</xdr:col>
      <xdr:colOff>234670</xdr:colOff>
      <xdr:row>37</xdr:row>
      <xdr:rowOff>27608</xdr:rowOff>
    </xdr:from>
    <xdr:to>
      <xdr:col>0</xdr:col>
      <xdr:colOff>387070</xdr:colOff>
      <xdr:row>37</xdr:row>
      <xdr:rowOff>131223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86BB693-45BE-4AC6-9D7B-B3011D2A6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670" y="8751956"/>
          <a:ext cx="152400" cy="1036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29999</xdr:colOff>
      <xdr:row>37</xdr:row>
      <xdr:rowOff>31841</xdr:rowOff>
    </xdr:from>
    <xdr:to>
      <xdr:col>1</xdr:col>
      <xdr:colOff>182399</xdr:colOff>
      <xdr:row>37</xdr:row>
      <xdr:rowOff>122756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D4B1C601-3A4A-4789-9078-CA4F0B205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9238" y="8756189"/>
          <a:ext cx="152400" cy="909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741030</xdr:colOff>
      <xdr:row>2</xdr:row>
      <xdr:rowOff>161925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08125" cy="542925"/>
        </a:xfrm>
        <a:prstGeom prst="rect">
          <a:avLst/>
        </a:prstGeom>
      </xdr:spPr>
    </xdr:pic>
    <xdr:clientData/>
  </xdr:twoCellAnchor>
  <xdr:twoCellAnchor>
    <xdr:from>
      <xdr:col>0</xdr:col>
      <xdr:colOff>172357</xdr:colOff>
      <xdr:row>38</xdr:row>
      <xdr:rowOff>36284</xdr:rowOff>
    </xdr:from>
    <xdr:to>
      <xdr:col>0</xdr:col>
      <xdr:colOff>324757</xdr:colOff>
      <xdr:row>38</xdr:row>
      <xdr:rowOff>139899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DAEF68C-791A-415E-B722-E126451DA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357" y="9071427"/>
          <a:ext cx="152400" cy="1036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545497</xdr:colOff>
      <xdr:row>38</xdr:row>
      <xdr:rowOff>40517</xdr:rowOff>
    </xdr:from>
    <xdr:to>
      <xdr:col>0</xdr:col>
      <xdr:colOff>697897</xdr:colOff>
      <xdr:row>38</xdr:row>
      <xdr:rowOff>131432</xdr:rowOff>
    </xdr:to>
    <xdr:pic>
      <xdr:nvPicPr>
        <xdr:cNvPr id="6" name="Imagen 1">
          <a:extLst>
            <a:ext uri="{FF2B5EF4-FFF2-40B4-BE49-F238E27FC236}">
              <a16:creationId xmlns:a16="http://schemas.microsoft.com/office/drawing/2014/main" id="{E999E25D-38E0-4EF3-9096-4BFEC02B7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497" y="9075660"/>
          <a:ext cx="152400" cy="909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9"/>
  <sheetViews>
    <sheetView showGridLines="0" tabSelected="1" topLeftCell="A11" zoomScale="53" zoomScaleNormal="90" workbookViewId="0">
      <selection activeCell="Q15" sqref="Q15"/>
    </sheetView>
  </sheetViews>
  <sheetFormatPr baseColWidth="10" defaultRowHeight="14.5" x14ac:dyDescent="0.35"/>
  <cols>
    <col min="1" max="1" width="4.08984375" style="59" bestFit="1" customWidth="1"/>
    <col min="2" max="2" width="43" style="8" customWidth="1"/>
    <col min="3" max="6" width="4.08984375" style="8" customWidth="1"/>
    <col min="7" max="20" width="9.08984375" style="8" customWidth="1"/>
    <col min="21" max="21" width="12" style="8" customWidth="1"/>
    <col min="22" max="25" width="9.08984375" style="8" customWidth="1"/>
    <col min="26" max="26" width="27.08984375" style="8" customWidth="1"/>
    <col min="27" max="27" width="38.26953125" style="8" bestFit="1" customWidth="1"/>
    <col min="28" max="16384" width="10.90625" style="8"/>
  </cols>
  <sheetData>
    <row r="1" spans="1:27" x14ac:dyDescent="0.35">
      <c r="A1" s="92" t="s">
        <v>11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</row>
    <row r="2" spans="1:27" x14ac:dyDescent="0.35">
      <c r="A2" s="33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 t="s">
        <v>59</v>
      </c>
    </row>
    <row r="3" spans="1:27" x14ac:dyDescent="0.35">
      <c r="A3" s="80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93" t="s">
        <v>35</v>
      </c>
      <c r="V3" s="93"/>
      <c r="W3" s="93"/>
      <c r="X3" s="93"/>
      <c r="Y3" s="93"/>
      <c r="Z3" s="93"/>
    </row>
    <row r="4" spans="1:27" ht="27" customHeight="1" x14ac:dyDescent="0.35">
      <c r="A4" s="33"/>
      <c r="B4" s="45" t="s">
        <v>12</v>
      </c>
      <c r="C4" s="28">
        <v>0</v>
      </c>
      <c r="D4" s="22"/>
      <c r="E4" s="22"/>
      <c r="F4" s="22"/>
      <c r="G4" s="97" t="s">
        <v>47</v>
      </c>
      <c r="H4" s="97"/>
      <c r="I4" s="97"/>
      <c r="J4" s="22"/>
      <c r="K4" s="81"/>
      <c r="L4" s="8" t="s">
        <v>94</v>
      </c>
      <c r="M4" s="28"/>
      <c r="N4" s="28"/>
      <c r="O4" s="28"/>
      <c r="P4" s="96" t="s">
        <v>69</v>
      </c>
      <c r="Q4" s="96"/>
      <c r="R4" s="96"/>
      <c r="S4" s="96"/>
      <c r="T4" s="96"/>
      <c r="U4" s="96"/>
      <c r="V4" s="96"/>
      <c r="W4" s="96"/>
      <c r="X4" s="96"/>
      <c r="Y4" s="96"/>
      <c r="Z4" s="96"/>
    </row>
    <row r="5" spans="1:27" x14ac:dyDescent="0.35">
      <c r="B5" s="6"/>
      <c r="C5" s="6"/>
      <c r="D5" s="6"/>
      <c r="E5" s="6"/>
      <c r="F5" s="6"/>
      <c r="G5" s="64" t="s">
        <v>73</v>
      </c>
      <c r="H5" s="64" t="s">
        <v>74</v>
      </c>
      <c r="I5" s="64" t="s">
        <v>75</v>
      </c>
      <c r="K5" s="82"/>
      <c r="L5" s="8" t="s">
        <v>84</v>
      </c>
      <c r="M5" s="33"/>
      <c r="N5" s="33"/>
      <c r="O5" s="33"/>
    </row>
    <row r="6" spans="1:27" ht="18.5" x14ac:dyDescent="0.35">
      <c r="B6" s="41" t="s">
        <v>14</v>
      </c>
      <c r="C6" s="94" t="s">
        <v>76</v>
      </c>
      <c r="D6" s="94"/>
      <c r="E6" s="94"/>
      <c r="F6" s="94"/>
      <c r="G6" s="31"/>
      <c r="H6" s="31"/>
      <c r="I6" s="31"/>
      <c r="J6" s="60"/>
      <c r="K6" s="78"/>
      <c r="L6" s="8" t="s">
        <v>85</v>
      </c>
      <c r="M6" s="40"/>
      <c r="N6" s="13" t="s">
        <v>22</v>
      </c>
      <c r="O6" s="13"/>
      <c r="P6" s="30">
        <v>2025</v>
      </c>
      <c r="Z6" s="41" t="s">
        <v>58</v>
      </c>
    </row>
    <row r="7" spans="1:27" x14ac:dyDescent="0.35">
      <c r="G7" s="95" t="s">
        <v>7</v>
      </c>
      <c r="H7" s="95"/>
      <c r="I7" s="95"/>
      <c r="J7" s="95"/>
      <c r="K7" s="59"/>
      <c r="M7" s="95"/>
      <c r="N7" s="95"/>
      <c r="O7" s="59"/>
      <c r="P7" s="98"/>
      <c r="Q7" s="98"/>
      <c r="R7" s="59"/>
      <c r="Z7" s="41" t="s">
        <v>93</v>
      </c>
    </row>
    <row r="8" spans="1:27" ht="24.65" customHeight="1" x14ac:dyDescent="0.35">
      <c r="A8" s="102" t="s">
        <v>0</v>
      </c>
      <c r="B8" s="102" t="s">
        <v>1</v>
      </c>
      <c r="C8" s="86" t="s">
        <v>2</v>
      </c>
      <c r="D8" s="87"/>
      <c r="E8" s="87"/>
      <c r="F8" s="88"/>
      <c r="G8" s="85" t="s">
        <v>54</v>
      </c>
      <c r="H8" s="85"/>
      <c r="I8" s="85"/>
      <c r="J8" s="85" t="s">
        <v>70</v>
      </c>
      <c r="K8" s="85"/>
      <c r="L8" s="85"/>
      <c r="M8" s="86" t="s">
        <v>71</v>
      </c>
      <c r="N8" s="87"/>
      <c r="O8" s="88"/>
      <c r="P8" s="86" t="s">
        <v>72</v>
      </c>
      <c r="Q8" s="87"/>
      <c r="R8" s="88"/>
      <c r="S8" s="85" t="s">
        <v>6</v>
      </c>
      <c r="T8" s="85"/>
      <c r="U8" s="85"/>
      <c r="V8" s="89" t="s">
        <v>88</v>
      </c>
      <c r="W8" s="89" t="s">
        <v>89</v>
      </c>
      <c r="X8" s="89" t="s">
        <v>90</v>
      </c>
      <c r="Y8" s="85" t="s">
        <v>91</v>
      </c>
      <c r="Z8" s="85" t="s">
        <v>10</v>
      </c>
      <c r="AA8" s="85" t="s">
        <v>95</v>
      </c>
    </row>
    <row r="9" spans="1:27" ht="30" customHeight="1" x14ac:dyDescent="0.35">
      <c r="A9" s="102"/>
      <c r="B9" s="102"/>
      <c r="C9" s="85" t="s">
        <v>7</v>
      </c>
      <c r="D9" s="85"/>
      <c r="E9" s="85"/>
      <c r="F9" s="85"/>
      <c r="G9" s="85" t="s">
        <v>53</v>
      </c>
      <c r="H9" s="85"/>
      <c r="I9" s="85"/>
      <c r="J9" s="85" t="s">
        <v>8</v>
      </c>
      <c r="K9" s="85"/>
      <c r="L9" s="85"/>
      <c r="M9" s="86" t="s">
        <v>9</v>
      </c>
      <c r="N9" s="87"/>
      <c r="O9" s="88"/>
      <c r="P9" s="86" t="s">
        <v>39</v>
      </c>
      <c r="Q9" s="87"/>
      <c r="R9" s="88"/>
      <c r="S9" s="85" t="s">
        <v>32</v>
      </c>
      <c r="T9" s="85"/>
      <c r="U9" s="85"/>
      <c r="V9" s="90"/>
      <c r="W9" s="90"/>
      <c r="X9" s="90"/>
      <c r="Y9" s="85"/>
      <c r="Z9" s="85"/>
      <c r="AA9" s="85"/>
    </row>
    <row r="10" spans="1:27" s="59" customFormat="1" x14ac:dyDescent="0.35">
      <c r="A10" s="102"/>
      <c r="B10" s="102"/>
      <c r="C10" s="39" t="s">
        <v>3</v>
      </c>
      <c r="D10" s="39" t="s">
        <v>4</v>
      </c>
      <c r="E10" s="39" t="s">
        <v>57</v>
      </c>
      <c r="F10" s="39" t="s">
        <v>5</v>
      </c>
      <c r="G10" s="39" t="s">
        <v>79</v>
      </c>
      <c r="H10" s="39" t="s">
        <v>77</v>
      </c>
      <c r="I10" s="39" t="s">
        <v>78</v>
      </c>
      <c r="J10" s="39" t="s">
        <v>79</v>
      </c>
      <c r="K10" s="39" t="s">
        <v>77</v>
      </c>
      <c r="L10" s="39" t="s">
        <v>78</v>
      </c>
      <c r="M10" s="39" t="s">
        <v>79</v>
      </c>
      <c r="N10" s="39" t="s">
        <v>77</v>
      </c>
      <c r="O10" s="39" t="s">
        <v>78</v>
      </c>
      <c r="P10" s="39" t="s">
        <v>79</v>
      </c>
      <c r="Q10" s="39" t="s">
        <v>77</v>
      </c>
      <c r="R10" s="39" t="s">
        <v>78</v>
      </c>
      <c r="S10" s="39" t="s">
        <v>79</v>
      </c>
      <c r="T10" s="39" t="s">
        <v>77</v>
      </c>
      <c r="U10" s="39" t="s">
        <v>78</v>
      </c>
      <c r="V10" s="91"/>
      <c r="W10" s="91"/>
      <c r="X10" s="91"/>
      <c r="Y10" s="85"/>
      <c r="Z10" s="85"/>
      <c r="AA10" s="85"/>
    </row>
    <row r="11" spans="1:27" ht="25.5" customHeight="1" x14ac:dyDescent="0.35">
      <c r="A11" s="11">
        <v>1</v>
      </c>
      <c r="B11" s="24" t="s">
        <v>45</v>
      </c>
      <c r="C11" s="24"/>
      <c r="D11" s="24"/>
      <c r="E11" s="24"/>
      <c r="F11" s="24"/>
      <c r="G11" s="51">
        <f>PUNTUALIDAD!K12</f>
        <v>10</v>
      </c>
      <c r="H11" s="52">
        <f>PUNTUALIDAD!T12</f>
        <v>10</v>
      </c>
      <c r="I11" s="79">
        <f>PUNTUALIDAD!AC12</f>
        <v>10</v>
      </c>
      <c r="J11" s="51">
        <f>'CALIDAD EN EL SERVICIO'!G$18</f>
        <v>10</v>
      </c>
      <c r="K11" s="52">
        <f>'CALIDAD EN EL SERVICIO'!G$23</f>
        <v>10</v>
      </c>
      <c r="L11" s="79">
        <f>'CALIDAD EN EL SERVICIO'!G$28</f>
        <v>10</v>
      </c>
      <c r="M11" s="51">
        <f>'VESTUARIO INSTITUCIONAL'!G12</f>
        <v>10</v>
      </c>
      <c r="N11" s="52">
        <f>'VESTUARIO INSTITUCIONAL'!L12</f>
        <v>10</v>
      </c>
      <c r="O11" s="79">
        <f>'VESTUARIO INSTITUCIONAL'!Q12</f>
        <v>10</v>
      </c>
      <c r="P11" s="51">
        <f>'CAPTURA DE TRAMITE'!G12</f>
        <v>10</v>
      </c>
      <c r="Q11" s="52">
        <f>'CAPTURA DE TRAMITE'!L12</f>
        <v>10</v>
      </c>
      <c r="R11" s="79">
        <f>'CAPTURA DE TRAMITE'!Q12</f>
        <v>10</v>
      </c>
      <c r="S11" s="51">
        <f>PRODUCTIVIDAD!N12</f>
        <v>10</v>
      </c>
      <c r="T11" s="52">
        <f>PRODUCTIVIDAD!Z12</f>
        <v>10</v>
      </c>
      <c r="U11" s="79">
        <f>PRODUCTIVIDAD!AL12</f>
        <v>10</v>
      </c>
      <c r="V11" s="23">
        <f>SUM(G11,J11,M11,P11,S11)/5</f>
        <v>10</v>
      </c>
      <c r="W11" s="23">
        <f>SUM(H11,K11,N11,Q11,T11)/5</f>
        <v>10</v>
      </c>
      <c r="X11" s="23">
        <f>SUM(I11,L11,O11,R11,U11)/5</f>
        <v>10</v>
      </c>
      <c r="Y11" s="23">
        <f>AVERAGE(V11:X11)</f>
        <v>10</v>
      </c>
      <c r="Z11" s="7"/>
      <c r="AA11" s="7"/>
    </row>
    <row r="12" spans="1:27" ht="25.5" customHeight="1" x14ac:dyDescent="0.35">
      <c r="A12" s="11">
        <v>2</v>
      </c>
      <c r="B12" s="24" t="s">
        <v>45</v>
      </c>
      <c r="C12" s="24"/>
      <c r="D12" s="24"/>
      <c r="E12" s="24"/>
      <c r="F12" s="24"/>
      <c r="G12" s="51">
        <f>PUNTUALIDAD!K13</f>
        <v>10</v>
      </c>
      <c r="H12" s="52">
        <f>PUNTUALIDAD!T13</f>
        <v>10</v>
      </c>
      <c r="I12" s="79">
        <f>PUNTUALIDAD!AC13</f>
        <v>10</v>
      </c>
      <c r="J12" s="51">
        <f>'CALIDAD EN EL SERVICIO'!G$18</f>
        <v>10</v>
      </c>
      <c r="K12" s="52">
        <f>'CALIDAD EN EL SERVICIO'!G$23</f>
        <v>10</v>
      </c>
      <c r="L12" s="79">
        <f>'CALIDAD EN EL SERVICIO'!G$28</f>
        <v>10</v>
      </c>
      <c r="M12" s="51">
        <f>'VESTUARIO INSTITUCIONAL'!G13</f>
        <v>10</v>
      </c>
      <c r="N12" s="52">
        <f>'VESTUARIO INSTITUCIONAL'!L13</f>
        <v>10</v>
      </c>
      <c r="O12" s="79">
        <f>'VESTUARIO INSTITUCIONAL'!Q13</f>
        <v>10</v>
      </c>
      <c r="P12" s="51">
        <f>'CAPTURA DE TRAMITE'!G13</f>
        <v>10</v>
      </c>
      <c r="Q12" s="52">
        <f>'CAPTURA DE TRAMITE'!L13</f>
        <v>10</v>
      </c>
      <c r="R12" s="79">
        <f>'CAPTURA DE TRAMITE'!Q13</f>
        <v>10</v>
      </c>
      <c r="S12" s="51">
        <f>PRODUCTIVIDAD!N13</f>
        <v>10</v>
      </c>
      <c r="T12" s="52">
        <f>PRODUCTIVIDAD!Z13</f>
        <v>10</v>
      </c>
      <c r="U12" s="79">
        <f>PRODUCTIVIDAD!AL13</f>
        <v>10</v>
      </c>
      <c r="V12" s="23">
        <f t="shared" ref="V12:V25" si="0">SUM(G12,J12,M12,P12,S12)/5</f>
        <v>10</v>
      </c>
      <c r="W12" s="23">
        <f t="shared" ref="W12:W25" si="1">SUM(H12,K12,N12,Q12,T12)/5</f>
        <v>10</v>
      </c>
      <c r="X12" s="23">
        <f t="shared" ref="X12:X25" si="2">SUM(I12,L12,O12,R12,U12)/5</f>
        <v>10</v>
      </c>
      <c r="Y12" s="23">
        <f t="shared" ref="Y12:Y25" si="3">AVERAGE(V12:X12)</f>
        <v>10</v>
      </c>
      <c r="Z12" s="7"/>
      <c r="AA12" s="7"/>
    </row>
    <row r="13" spans="1:27" ht="25.5" customHeight="1" x14ac:dyDescent="0.35">
      <c r="A13" s="11">
        <v>3</v>
      </c>
      <c r="B13" s="24" t="s">
        <v>45</v>
      </c>
      <c r="C13" s="24"/>
      <c r="D13" s="24"/>
      <c r="E13" s="24"/>
      <c r="F13" s="24"/>
      <c r="G13" s="51">
        <f>PUNTUALIDAD!K14</f>
        <v>10</v>
      </c>
      <c r="H13" s="52">
        <f>PUNTUALIDAD!T14</f>
        <v>10</v>
      </c>
      <c r="I13" s="79">
        <f>PUNTUALIDAD!AC14</f>
        <v>10</v>
      </c>
      <c r="J13" s="51">
        <f>'CALIDAD EN EL SERVICIO'!G$18</f>
        <v>10</v>
      </c>
      <c r="K13" s="52">
        <f>'CALIDAD EN EL SERVICIO'!G$23</f>
        <v>10</v>
      </c>
      <c r="L13" s="79">
        <f>'CALIDAD EN EL SERVICIO'!G$28</f>
        <v>10</v>
      </c>
      <c r="M13" s="51">
        <f>'VESTUARIO INSTITUCIONAL'!G14</f>
        <v>10</v>
      </c>
      <c r="N13" s="52">
        <f>'VESTUARIO INSTITUCIONAL'!L14</f>
        <v>10</v>
      </c>
      <c r="O13" s="79">
        <f>'VESTUARIO INSTITUCIONAL'!Q14</f>
        <v>10</v>
      </c>
      <c r="P13" s="51">
        <f>'CAPTURA DE TRAMITE'!G14</f>
        <v>10</v>
      </c>
      <c r="Q13" s="52">
        <f>'CAPTURA DE TRAMITE'!L14</f>
        <v>10</v>
      </c>
      <c r="R13" s="79">
        <f>'CAPTURA DE TRAMITE'!Q14</f>
        <v>10</v>
      </c>
      <c r="S13" s="51">
        <f>PRODUCTIVIDAD!N14</f>
        <v>10</v>
      </c>
      <c r="T13" s="52">
        <f>PRODUCTIVIDAD!Z14</f>
        <v>10</v>
      </c>
      <c r="U13" s="79">
        <f>PRODUCTIVIDAD!AL14</f>
        <v>10</v>
      </c>
      <c r="V13" s="23">
        <f t="shared" si="0"/>
        <v>10</v>
      </c>
      <c r="W13" s="23">
        <f t="shared" si="1"/>
        <v>10</v>
      </c>
      <c r="X13" s="23">
        <f t="shared" si="2"/>
        <v>10</v>
      </c>
      <c r="Y13" s="23">
        <f t="shared" si="3"/>
        <v>10</v>
      </c>
      <c r="Z13" s="7"/>
      <c r="AA13" s="7"/>
    </row>
    <row r="14" spans="1:27" ht="25.5" customHeight="1" x14ac:dyDescent="0.35">
      <c r="A14" s="11">
        <v>4</v>
      </c>
      <c r="B14" s="24" t="s">
        <v>45</v>
      </c>
      <c r="C14" s="24"/>
      <c r="D14" s="24"/>
      <c r="E14" s="24"/>
      <c r="F14" s="24"/>
      <c r="G14" s="51">
        <f>PUNTUALIDAD!K15</f>
        <v>10</v>
      </c>
      <c r="H14" s="52">
        <f>PUNTUALIDAD!T15</f>
        <v>10</v>
      </c>
      <c r="I14" s="79">
        <f>PUNTUALIDAD!AC15</f>
        <v>10</v>
      </c>
      <c r="J14" s="51">
        <f>'CALIDAD EN EL SERVICIO'!G$18</f>
        <v>10</v>
      </c>
      <c r="K14" s="52">
        <f>'CALIDAD EN EL SERVICIO'!G$23</f>
        <v>10</v>
      </c>
      <c r="L14" s="79">
        <f>'CALIDAD EN EL SERVICIO'!G$28</f>
        <v>10</v>
      </c>
      <c r="M14" s="51">
        <f>'VESTUARIO INSTITUCIONAL'!G15</f>
        <v>10</v>
      </c>
      <c r="N14" s="52">
        <f>'VESTUARIO INSTITUCIONAL'!L15</f>
        <v>10</v>
      </c>
      <c r="O14" s="79">
        <f>'VESTUARIO INSTITUCIONAL'!Q15</f>
        <v>10</v>
      </c>
      <c r="P14" s="51">
        <f>'CAPTURA DE TRAMITE'!G15</f>
        <v>10</v>
      </c>
      <c r="Q14" s="52">
        <f>'CAPTURA DE TRAMITE'!L15</f>
        <v>10</v>
      </c>
      <c r="R14" s="79">
        <f>'CAPTURA DE TRAMITE'!Q15</f>
        <v>10</v>
      </c>
      <c r="S14" s="51">
        <f>PRODUCTIVIDAD!N15</f>
        <v>10</v>
      </c>
      <c r="T14" s="52">
        <f>PRODUCTIVIDAD!Z15</f>
        <v>10</v>
      </c>
      <c r="U14" s="79">
        <f>PRODUCTIVIDAD!AL15</f>
        <v>10</v>
      </c>
      <c r="V14" s="23">
        <f t="shared" si="0"/>
        <v>10</v>
      </c>
      <c r="W14" s="23">
        <f t="shared" si="1"/>
        <v>10</v>
      </c>
      <c r="X14" s="23">
        <f t="shared" si="2"/>
        <v>10</v>
      </c>
      <c r="Y14" s="23">
        <f t="shared" si="3"/>
        <v>10</v>
      </c>
      <c r="Z14" s="7"/>
      <c r="AA14" s="7"/>
    </row>
    <row r="15" spans="1:27" ht="25.5" customHeight="1" x14ac:dyDescent="0.35">
      <c r="A15" s="11">
        <v>5</v>
      </c>
      <c r="B15" s="24" t="s">
        <v>45</v>
      </c>
      <c r="C15" s="24"/>
      <c r="D15" s="24"/>
      <c r="E15" s="24"/>
      <c r="F15" s="24"/>
      <c r="G15" s="51">
        <f>PUNTUALIDAD!K16</f>
        <v>10</v>
      </c>
      <c r="H15" s="52">
        <f>PUNTUALIDAD!T16</f>
        <v>10</v>
      </c>
      <c r="I15" s="79">
        <f>PUNTUALIDAD!AC16</f>
        <v>10</v>
      </c>
      <c r="J15" s="51">
        <f>'CALIDAD EN EL SERVICIO'!G$18</f>
        <v>10</v>
      </c>
      <c r="K15" s="52">
        <f>'CALIDAD EN EL SERVICIO'!G$23</f>
        <v>10</v>
      </c>
      <c r="L15" s="79">
        <f>'CALIDAD EN EL SERVICIO'!G$28</f>
        <v>10</v>
      </c>
      <c r="M15" s="51">
        <f>'VESTUARIO INSTITUCIONAL'!G16</f>
        <v>10</v>
      </c>
      <c r="N15" s="52">
        <f>'VESTUARIO INSTITUCIONAL'!L16</f>
        <v>10</v>
      </c>
      <c r="O15" s="79">
        <f>'VESTUARIO INSTITUCIONAL'!Q16</f>
        <v>10</v>
      </c>
      <c r="P15" s="51">
        <f>'CAPTURA DE TRAMITE'!G16</f>
        <v>10</v>
      </c>
      <c r="Q15" s="52">
        <f>'CAPTURA DE TRAMITE'!L16</f>
        <v>10</v>
      </c>
      <c r="R15" s="79">
        <f>'CAPTURA DE TRAMITE'!Q16</f>
        <v>10</v>
      </c>
      <c r="S15" s="51">
        <f>PRODUCTIVIDAD!N16</f>
        <v>10</v>
      </c>
      <c r="T15" s="52">
        <f>PRODUCTIVIDAD!Z16</f>
        <v>10</v>
      </c>
      <c r="U15" s="79">
        <f>PRODUCTIVIDAD!AL16</f>
        <v>10</v>
      </c>
      <c r="V15" s="23">
        <f t="shared" si="0"/>
        <v>10</v>
      </c>
      <c r="W15" s="23">
        <f t="shared" si="1"/>
        <v>10</v>
      </c>
      <c r="X15" s="23">
        <f t="shared" si="2"/>
        <v>10</v>
      </c>
      <c r="Y15" s="23">
        <f t="shared" si="3"/>
        <v>10</v>
      </c>
      <c r="Z15" s="7"/>
      <c r="AA15" s="7"/>
    </row>
    <row r="16" spans="1:27" ht="25.5" customHeight="1" x14ac:dyDescent="0.35">
      <c r="A16" s="11">
        <v>6</v>
      </c>
      <c r="B16" s="24" t="s">
        <v>45</v>
      </c>
      <c r="C16" s="24"/>
      <c r="D16" s="24"/>
      <c r="E16" s="24"/>
      <c r="F16" s="24"/>
      <c r="G16" s="51">
        <f>PUNTUALIDAD!K17</f>
        <v>10</v>
      </c>
      <c r="H16" s="52">
        <f>PUNTUALIDAD!T17</f>
        <v>10</v>
      </c>
      <c r="I16" s="79">
        <f>PUNTUALIDAD!AC17</f>
        <v>10</v>
      </c>
      <c r="J16" s="51">
        <f>'CALIDAD EN EL SERVICIO'!G$18</f>
        <v>10</v>
      </c>
      <c r="K16" s="52">
        <f>'CALIDAD EN EL SERVICIO'!G$23</f>
        <v>10</v>
      </c>
      <c r="L16" s="79">
        <f>'CALIDAD EN EL SERVICIO'!G$28</f>
        <v>10</v>
      </c>
      <c r="M16" s="51">
        <f>'VESTUARIO INSTITUCIONAL'!G17</f>
        <v>10</v>
      </c>
      <c r="N16" s="52">
        <f>'VESTUARIO INSTITUCIONAL'!L17</f>
        <v>10</v>
      </c>
      <c r="O16" s="79">
        <f>'VESTUARIO INSTITUCIONAL'!Q17</f>
        <v>10</v>
      </c>
      <c r="P16" s="51">
        <f>'CAPTURA DE TRAMITE'!G17</f>
        <v>10</v>
      </c>
      <c r="Q16" s="52">
        <f>'CAPTURA DE TRAMITE'!L17</f>
        <v>10</v>
      </c>
      <c r="R16" s="79">
        <f>'CAPTURA DE TRAMITE'!Q17</f>
        <v>10</v>
      </c>
      <c r="S16" s="51">
        <f>PRODUCTIVIDAD!N17</f>
        <v>10</v>
      </c>
      <c r="T16" s="52">
        <f>PRODUCTIVIDAD!Z17</f>
        <v>10</v>
      </c>
      <c r="U16" s="79">
        <f>PRODUCTIVIDAD!AL17</f>
        <v>10</v>
      </c>
      <c r="V16" s="23">
        <f t="shared" si="0"/>
        <v>10</v>
      </c>
      <c r="W16" s="23">
        <f t="shared" si="1"/>
        <v>10</v>
      </c>
      <c r="X16" s="23">
        <f t="shared" si="2"/>
        <v>10</v>
      </c>
      <c r="Y16" s="23">
        <f t="shared" si="3"/>
        <v>10</v>
      </c>
      <c r="Z16" s="7"/>
      <c r="AA16" s="7"/>
    </row>
    <row r="17" spans="1:27" ht="25.5" customHeight="1" x14ac:dyDescent="0.35">
      <c r="A17" s="11">
        <v>7</v>
      </c>
      <c r="B17" s="24" t="s">
        <v>45</v>
      </c>
      <c r="C17" s="24"/>
      <c r="D17" s="24"/>
      <c r="E17" s="24"/>
      <c r="F17" s="24"/>
      <c r="G17" s="51">
        <f>PUNTUALIDAD!K18</f>
        <v>10</v>
      </c>
      <c r="H17" s="52">
        <f>PUNTUALIDAD!T18</f>
        <v>10</v>
      </c>
      <c r="I17" s="79">
        <f>PUNTUALIDAD!AC18</f>
        <v>10</v>
      </c>
      <c r="J17" s="51">
        <f>'CALIDAD EN EL SERVICIO'!G$18</f>
        <v>10</v>
      </c>
      <c r="K17" s="52">
        <f>'CALIDAD EN EL SERVICIO'!G$23</f>
        <v>10</v>
      </c>
      <c r="L17" s="79">
        <f>'CALIDAD EN EL SERVICIO'!G$28</f>
        <v>10</v>
      </c>
      <c r="M17" s="51">
        <f>'VESTUARIO INSTITUCIONAL'!G18</f>
        <v>10</v>
      </c>
      <c r="N17" s="52">
        <f>'VESTUARIO INSTITUCIONAL'!L18</f>
        <v>10</v>
      </c>
      <c r="O17" s="79">
        <f>'VESTUARIO INSTITUCIONAL'!Q18</f>
        <v>10</v>
      </c>
      <c r="P17" s="51">
        <f>'CAPTURA DE TRAMITE'!G18</f>
        <v>10</v>
      </c>
      <c r="Q17" s="52">
        <f>'CAPTURA DE TRAMITE'!L18</f>
        <v>10</v>
      </c>
      <c r="R17" s="79">
        <f>'CAPTURA DE TRAMITE'!Q18</f>
        <v>10</v>
      </c>
      <c r="S17" s="51">
        <f>PRODUCTIVIDAD!N18</f>
        <v>10</v>
      </c>
      <c r="T17" s="52">
        <f>PRODUCTIVIDAD!Z18</f>
        <v>10</v>
      </c>
      <c r="U17" s="79">
        <f>PRODUCTIVIDAD!AL18</f>
        <v>10</v>
      </c>
      <c r="V17" s="23">
        <f t="shared" si="0"/>
        <v>10</v>
      </c>
      <c r="W17" s="23">
        <f t="shared" si="1"/>
        <v>10</v>
      </c>
      <c r="X17" s="23">
        <f t="shared" si="2"/>
        <v>10</v>
      </c>
      <c r="Y17" s="23">
        <f t="shared" si="3"/>
        <v>10</v>
      </c>
      <c r="Z17" s="7"/>
      <c r="AA17" s="7"/>
    </row>
    <row r="18" spans="1:27" ht="25.5" customHeight="1" x14ac:dyDescent="0.35">
      <c r="A18" s="11">
        <v>8</v>
      </c>
      <c r="B18" s="24" t="s">
        <v>45</v>
      </c>
      <c r="C18" s="24"/>
      <c r="D18" s="24"/>
      <c r="E18" s="24"/>
      <c r="F18" s="24"/>
      <c r="G18" s="51">
        <f>PUNTUALIDAD!K19</f>
        <v>10</v>
      </c>
      <c r="H18" s="52">
        <f>PUNTUALIDAD!T19</f>
        <v>10</v>
      </c>
      <c r="I18" s="79">
        <f>PUNTUALIDAD!AC19</f>
        <v>10</v>
      </c>
      <c r="J18" s="51">
        <f>'CALIDAD EN EL SERVICIO'!G$18</f>
        <v>10</v>
      </c>
      <c r="K18" s="52">
        <f>'CALIDAD EN EL SERVICIO'!G$23</f>
        <v>10</v>
      </c>
      <c r="L18" s="79">
        <f>'CALIDAD EN EL SERVICIO'!G$28</f>
        <v>10</v>
      </c>
      <c r="M18" s="51">
        <f>'VESTUARIO INSTITUCIONAL'!G19</f>
        <v>10</v>
      </c>
      <c r="N18" s="52">
        <f>'VESTUARIO INSTITUCIONAL'!L19</f>
        <v>10</v>
      </c>
      <c r="O18" s="79">
        <f>'VESTUARIO INSTITUCIONAL'!Q19</f>
        <v>10</v>
      </c>
      <c r="P18" s="51">
        <f>'CAPTURA DE TRAMITE'!G19</f>
        <v>10</v>
      </c>
      <c r="Q18" s="52">
        <f>'CAPTURA DE TRAMITE'!L19</f>
        <v>10</v>
      </c>
      <c r="R18" s="79">
        <f>'CAPTURA DE TRAMITE'!Q19</f>
        <v>10</v>
      </c>
      <c r="S18" s="51">
        <f>PRODUCTIVIDAD!N19</f>
        <v>10</v>
      </c>
      <c r="T18" s="52">
        <f>PRODUCTIVIDAD!Z19</f>
        <v>10</v>
      </c>
      <c r="U18" s="79">
        <f>PRODUCTIVIDAD!AL19</f>
        <v>10</v>
      </c>
      <c r="V18" s="23">
        <f t="shared" si="0"/>
        <v>10</v>
      </c>
      <c r="W18" s="23">
        <f t="shared" si="1"/>
        <v>10</v>
      </c>
      <c r="X18" s="23">
        <f t="shared" si="2"/>
        <v>10</v>
      </c>
      <c r="Y18" s="23">
        <f t="shared" si="3"/>
        <v>10</v>
      </c>
      <c r="Z18" s="7"/>
      <c r="AA18" s="7"/>
    </row>
    <row r="19" spans="1:27" ht="25.5" customHeight="1" x14ac:dyDescent="0.35">
      <c r="A19" s="11">
        <v>9</v>
      </c>
      <c r="B19" s="24" t="s">
        <v>45</v>
      </c>
      <c r="C19" s="24"/>
      <c r="D19" s="24"/>
      <c r="E19" s="24"/>
      <c r="F19" s="24"/>
      <c r="G19" s="51">
        <f>PUNTUALIDAD!K20</f>
        <v>10</v>
      </c>
      <c r="H19" s="52">
        <f>PUNTUALIDAD!T20</f>
        <v>10</v>
      </c>
      <c r="I19" s="79">
        <f>PUNTUALIDAD!AC20</f>
        <v>10</v>
      </c>
      <c r="J19" s="51">
        <f>'CALIDAD EN EL SERVICIO'!G$18</f>
        <v>10</v>
      </c>
      <c r="K19" s="52">
        <f>'CALIDAD EN EL SERVICIO'!G$23</f>
        <v>10</v>
      </c>
      <c r="L19" s="79">
        <f>'CALIDAD EN EL SERVICIO'!G$28</f>
        <v>10</v>
      </c>
      <c r="M19" s="51">
        <f>'VESTUARIO INSTITUCIONAL'!G20</f>
        <v>10</v>
      </c>
      <c r="N19" s="52">
        <f>'VESTUARIO INSTITUCIONAL'!L20</f>
        <v>10</v>
      </c>
      <c r="O19" s="79">
        <f>'VESTUARIO INSTITUCIONAL'!Q20</f>
        <v>10</v>
      </c>
      <c r="P19" s="51">
        <f>'CAPTURA DE TRAMITE'!G20</f>
        <v>10</v>
      </c>
      <c r="Q19" s="52">
        <f>'CAPTURA DE TRAMITE'!L20</f>
        <v>10</v>
      </c>
      <c r="R19" s="79">
        <f>'CAPTURA DE TRAMITE'!Q20</f>
        <v>10</v>
      </c>
      <c r="S19" s="51">
        <f>PRODUCTIVIDAD!N20</f>
        <v>10</v>
      </c>
      <c r="T19" s="52">
        <f>PRODUCTIVIDAD!Z20</f>
        <v>10</v>
      </c>
      <c r="U19" s="79">
        <f>PRODUCTIVIDAD!AL20</f>
        <v>10</v>
      </c>
      <c r="V19" s="23">
        <f t="shared" si="0"/>
        <v>10</v>
      </c>
      <c r="W19" s="23">
        <f t="shared" si="1"/>
        <v>10</v>
      </c>
      <c r="X19" s="23">
        <f t="shared" si="2"/>
        <v>10</v>
      </c>
      <c r="Y19" s="23">
        <f t="shared" si="3"/>
        <v>10</v>
      </c>
      <c r="Z19" s="7"/>
      <c r="AA19" s="7"/>
    </row>
    <row r="20" spans="1:27" ht="25.5" customHeight="1" x14ac:dyDescent="0.35">
      <c r="A20" s="11">
        <v>10</v>
      </c>
      <c r="B20" s="24" t="s">
        <v>45</v>
      </c>
      <c r="C20" s="24"/>
      <c r="D20" s="24"/>
      <c r="E20" s="24"/>
      <c r="F20" s="24"/>
      <c r="G20" s="51">
        <f>PUNTUALIDAD!K21</f>
        <v>10</v>
      </c>
      <c r="H20" s="52">
        <f>PUNTUALIDAD!T21</f>
        <v>10</v>
      </c>
      <c r="I20" s="79">
        <f>PUNTUALIDAD!AC21</f>
        <v>10</v>
      </c>
      <c r="J20" s="51">
        <f>'CALIDAD EN EL SERVICIO'!G$18</f>
        <v>10</v>
      </c>
      <c r="K20" s="52">
        <f>'CALIDAD EN EL SERVICIO'!G$23</f>
        <v>10</v>
      </c>
      <c r="L20" s="79">
        <f>'CALIDAD EN EL SERVICIO'!G$28</f>
        <v>10</v>
      </c>
      <c r="M20" s="51">
        <f>'VESTUARIO INSTITUCIONAL'!G21</f>
        <v>10</v>
      </c>
      <c r="N20" s="52">
        <f>'VESTUARIO INSTITUCIONAL'!L21</f>
        <v>10</v>
      </c>
      <c r="O20" s="79">
        <f>'VESTUARIO INSTITUCIONAL'!Q21</f>
        <v>10</v>
      </c>
      <c r="P20" s="51">
        <f>'CAPTURA DE TRAMITE'!G21</f>
        <v>10</v>
      </c>
      <c r="Q20" s="52">
        <f>'CAPTURA DE TRAMITE'!L21</f>
        <v>10</v>
      </c>
      <c r="R20" s="79">
        <f>'CAPTURA DE TRAMITE'!Q21</f>
        <v>10</v>
      </c>
      <c r="S20" s="51">
        <f>PRODUCTIVIDAD!N21</f>
        <v>10</v>
      </c>
      <c r="T20" s="52">
        <f>PRODUCTIVIDAD!Z21</f>
        <v>10</v>
      </c>
      <c r="U20" s="79">
        <f>PRODUCTIVIDAD!AL21</f>
        <v>10</v>
      </c>
      <c r="V20" s="23">
        <f t="shared" si="0"/>
        <v>10</v>
      </c>
      <c r="W20" s="23">
        <f t="shared" si="1"/>
        <v>10</v>
      </c>
      <c r="X20" s="23">
        <f t="shared" si="2"/>
        <v>10</v>
      </c>
      <c r="Y20" s="23">
        <f t="shared" si="3"/>
        <v>10</v>
      </c>
      <c r="Z20" s="7"/>
      <c r="AA20" s="7"/>
    </row>
    <row r="21" spans="1:27" ht="25.5" customHeight="1" x14ac:dyDescent="0.35">
      <c r="A21" s="11">
        <v>11</v>
      </c>
      <c r="B21" s="24" t="s">
        <v>45</v>
      </c>
      <c r="C21" s="24"/>
      <c r="D21" s="24"/>
      <c r="E21" s="24"/>
      <c r="F21" s="24"/>
      <c r="G21" s="51">
        <f>PUNTUALIDAD!K22</f>
        <v>10</v>
      </c>
      <c r="H21" s="52">
        <f>PUNTUALIDAD!T22</f>
        <v>10</v>
      </c>
      <c r="I21" s="79">
        <f>PUNTUALIDAD!AC22</f>
        <v>10</v>
      </c>
      <c r="J21" s="51">
        <f>'CALIDAD EN EL SERVICIO'!G$18</f>
        <v>10</v>
      </c>
      <c r="K21" s="52">
        <f>'CALIDAD EN EL SERVICIO'!G$23</f>
        <v>10</v>
      </c>
      <c r="L21" s="79">
        <f>'CALIDAD EN EL SERVICIO'!G$28</f>
        <v>10</v>
      </c>
      <c r="M21" s="51">
        <f>'VESTUARIO INSTITUCIONAL'!G22</f>
        <v>10</v>
      </c>
      <c r="N21" s="52">
        <f>'VESTUARIO INSTITUCIONAL'!L22</f>
        <v>10</v>
      </c>
      <c r="O21" s="79">
        <f>'VESTUARIO INSTITUCIONAL'!Q22</f>
        <v>10</v>
      </c>
      <c r="P21" s="51">
        <f>'CAPTURA DE TRAMITE'!G22</f>
        <v>10</v>
      </c>
      <c r="Q21" s="52">
        <f>'CAPTURA DE TRAMITE'!L22</f>
        <v>10</v>
      </c>
      <c r="R21" s="79">
        <f>'CAPTURA DE TRAMITE'!Q22</f>
        <v>10</v>
      </c>
      <c r="S21" s="51">
        <f>PRODUCTIVIDAD!N22</f>
        <v>10</v>
      </c>
      <c r="T21" s="52">
        <f>PRODUCTIVIDAD!Z22</f>
        <v>10</v>
      </c>
      <c r="U21" s="79">
        <f>PRODUCTIVIDAD!AL22</f>
        <v>10</v>
      </c>
      <c r="V21" s="23">
        <f t="shared" si="0"/>
        <v>10</v>
      </c>
      <c r="W21" s="23">
        <f t="shared" si="1"/>
        <v>10</v>
      </c>
      <c r="X21" s="23">
        <f t="shared" si="2"/>
        <v>10</v>
      </c>
      <c r="Y21" s="23">
        <f t="shared" si="3"/>
        <v>10</v>
      </c>
      <c r="Z21" s="7"/>
      <c r="AA21" s="7"/>
    </row>
    <row r="22" spans="1:27" ht="25.5" customHeight="1" x14ac:dyDescent="0.35">
      <c r="A22" s="11">
        <v>12</v>
      </c>
      <c r="B22" s="24" t="s">
        <v>45</v>
      </c>
      <c r="C22" s="24"/>
      <c r="D22" s="24"/>
      <c r="E22" s="24"/>
      <c r="F22" s="24"/>
      <c r="G22" s="51">
        <f>PUNTUALIDAD!K23</f>
        <v>10</v>
      </c>
      <c r="H22" s="52">
        <f>PUNTUALIDAD!T23</f>
        <v>10</v>
      </c>
      <c r="I22" s="79">
        <f>PUNTUALIDAD!AC23</f>
        <v>10</v>
      </c>
      <c r="J22" s="51">
        <f>'CALIDAD EN EL SERVICIO'!G$18</f>
        <v>10</v>
      </c>
      <c r="K22" s="52">
        <f>'CALIDAD EN EL SERVICIO'!G$23</f>
        <v>10</v>
      </c>
      <c r="L22" s="79">
        <f>'CALIDAD EN EL SERVICIO'!G$28</f>
        <v>10</v>
      </c>
      <c r="M22" s="51">
        <f>'VESTUARIO INSTITUCIONAL'!G23</f>
        <v>10</v>
      </c>
      <c r="N22" s="52">
        <f>'VESTUARIO INSTITUCIONAL'!L23</f>
        <v>10</v>
      </c>
      <c r="O22" s="79">
        <f>'VESTUARIO INSTITUCIONAL'!Q23</f>
        <v>10</v>
      </c>
      <c r="P22" s="51">
        <f>'CAPTURA DE TRAMITE'!G23</f>
        <v>10</v>
      </c>
      <c r="Q22" s="52">
        <f>'CAPTURA DE TRAMITE'!L23</f>
        <v>10</v>
      </c>
      <c r="R22" s="79">
        <f>'CAPTURA DE TRAMITE'!Q23</f>
        <v>10</v>
      </c>
      <c r="S22" s="51">
        <f>PRODUCTIVIDAD!N23</f>
        <v>10</v>
      </c>
      <c r="T22" s="52">
        <f>PRODUCTIVIDAD!Z23</f>
        <v>10</v>
      </c>
      <c r="U22" s="79">
        <f>PRODUCTIVIDAD!AL23</f>
        <v>10</v>
      </c>
      <c r="V22" s="23">
        <f t="shared" si="0"/>
        <v>10</v>
      </c>
      <c r="W22" s="23">
        <f t="shared" si="1"/>
        <v>10</v>
      </c>
      <c r="X22" s="23">
        <f t="shared" si="2"/>
        <v>10</v>
      </c>
      <c r="Y22" s="23">
        <f t="shared" si="3"/>
        <v>10</v>
      </c>
      <c r="Z22" s="7"/>
      <c r="AA22" s="7"/>
    </row>
    <row r="23" spans="1:27" ht="25.5" customHeight="1" x14ac:dyDescent="0.35">
      <c r="A23" s="11">
        <v>13</v>
      </c>
      <c r="B23" s="24" t="s">
        <v>45</v>
      </c>
      <c r="C23" s="24"/>
      <c r="D23" s="24"/>
      <c r="E23" s="24"/>
      <c r="F23" s="24"/>
      <c r="G23" s="51">
        <f>PUNTUALIDAD!K24</f>
        <v>10</v>
      </c>
      <c r="H23" s="52">
        <f>PUNTUALIDAD!T24</f>
        <v>10</v>
      </c>
      <c r="I23" s="79">
        <f>PUNTUALIDAD!AC24</f>
        <v>10</v>
      </c>
      <c r="J23" s="51">
        <f>'CALIDAD EN EL SERVICIO'!G$18</f>
        <v>10</v>
      </c>
      <c r="K23" s="52">
        <f>'CALIDAD EN EL SERVICIO'!G$23</f>
        <v>10</v>
      </c>
      <c r="L23" s="79">
        <f>'CALIDAD EN EL SERVICIO'!G$28</f>
        <v>10</v>
      </c>
      <c r="M23" s="51">
        <f>'VESTUARIO INSTITUCIONAL'!G24</f>
        <v>10</v>
      </c>
      <c r="N23" s="52">
        <f>'VESTUARIO INSTITUCIONAL'!L24</f>
        <v>10</v>
      </c>
      <c r="O23" s="79">
        <f>'VESTUARIO INSTITUCIONAL'!Q24</f>
        <v>10</v>
      </c>
      <c r="P23" s="51">
        <f>'CAPTURA DE TRAMITE'!G24</f>
        <v>10</v>
      </c>
      <c r="Q23" s="52">
        <f>'CAPTURA DE TRAMITE'!L24</f>
        <v>10</v>
      </c>
      <c r="R23" s="79">
        <f>'CAPTURA DE TRAMITE'!Q24</f>
        <v>10</v>
      </c>
      <c r="S23" s="51">
        <f>PRODUCTIVIDAD!N24</f>
        <v>10</v>
      </c>
      <c r="T23" s="52">
        <f>PRODUCTIVIDAD!Z24</f>
        <v>10</v>
      </c>
      <c r="U23" s="79">
        <f>PRODUCTIVIDAD!AL24</f>
        <v>10</v>
      </c>
      <c r="V23" s="23">
        <f t="shared" si="0"/>
        <v>10</v>
      </c>
      <c r="W23" s="23">
        <f t="shared" si="1"/>
        <v>10</v>
      </c>
      <c r="X23" s="23">
        <f t="shared" si="2"/>
        <v>10</v>
      </c>
      <c r="Y23" s="23">
        <f t="shared" si="3"/>
        <v>10</v>
      </c>
      <c r="Z23" s="7"/>
      <c r="AA23" s="7"/>
    </row>
    <row r="24" spans="1:27" ht="25.5" customHeight="1" x14ac:dyDescent="0.35">
      <c r="A24" s="11">
        <v>14</v>
      </c>
      <c r="B24" s="24" t="s">
        <v>45</v>
      </c>
      <c r="C24" s="24"/>
      <c r="D24" s="24"/>
      <c r="E24" s="24"/>
      <c r="F24" s="24"/>
      <c r="G24" s="51">
        <f>PUNTUALIDAD!K25</f>
        <v>10</v>
      </c>
      <c r="H24" s="52">
        <f>PUNTUALIDAD!T25</f>
        <v>10</v>
      </c>
      <c r="I24" s="79">
        <f>PUNTUALIDAD!AC25</f>
        <v>10</v>
      </c>
      <c r="J24" s="51">
        <f>'CALIDAD EN EL SERVICIO'!G$18</f>
        <v>10</v>
      </c>
      <c r="K24" s="52">
        <f>'CALIDAD EN EL SERVICIO'!G$23</f>
        <v>10</v>
      </c>
      <c r="L24" s="79">
        <f>'CALIDAD EN EL SERVICIO'!G$28</f>
        <v>10</v>
      </c>
      <c r="M24" s="51">
        <f>'VESTUARIO INSTITUCIONAL'!G25</f>
        <v>10</v>
      </c>
      <c r="N24" s="52">
        <f>'VESTUARIO INSTITUCIONAL'!L25</f>
        <v>10</v>
      </c>
      <c r="O24" s="79">
        <f>'VESTUARIO INSTITUCIONAL'!Q25</f>
        <v>10</v>
      </c>
      <c r="P24" s="51">
        <f>'CAPTURA DE TRAMITE'!G25</f>
        <v>10</v>
      </c>
      <c r="Q24" s="52">
        <f>'CAPTURA DE TRAMITE'!L25</f>
        <v>10</v>
      </c>
      <c r="R24" s="79">
        <f>'CAPTURA DE TRAMITE'!Q25</f>
        <v>10</v>
      </c>
      <c r="S24" s="51">
        <f>PRODUCTIVIDAD!N25</f>
        <v>10</v>
      </c>
      <c r="T24" s="52">
        <f>PRODUCTIVIDAD!Z25</f>
        <v>10</v>
      </c>
      <c r="U24" s="79">
        <f>PRODUCTIVIDAD!AL25</f>
        <v>10</v>
      </c>
      <c r="V24" s="23">
        <f t="shared" si="0"/>
        <v>10</v>
      </c>
      <c r="W24" s="23">
        <f t="shared" si="1"/>
        <v>10</v>
      </c>
      <c r="X24" s="23">
        <f t="shared" si="2"/>
        <v>10</v>
      </c>
      <c r="Y24" s="23">
        <f t="shared" si="3"/>
        <v>10</v>
      </c>
      <c r="Z24" s="7"/>
      <c r="AA24" s="7"/>
    </row>
    <row r="25" spans="1:27" ht="17" customHeight="1" x14ac:dyDescent="0.35">
      <c r="A25" s="11">
        <v>15</v>
      </c>
      <c r="B25" s="24" t="s">
        <v>45</v>
      </c>
      <c r="C25" s="24"/>
      <c r="D25" s="24"/>
      <c r="E25" s="24"/>
      <c r="F25" s="24"/>
      <c r="G25" s="51">
        <f>PUNTUALIDAD!K26</f>
        <v>10</v>
      </c>
      <c r="H25" s="52">
        <f>PUNTUALIDAD!T26</f>
        <v>10</v>
      </c>
      <c r="I25" s="79">
        <f>PUNTUALIDAD!AC26</f>
        <v>10</v>
      </c>
      <c r="J25" s="51">
        <f>'CALIDAD EN EL SERVICIO'!G$18</f>
        <v>10</v>
      </c>
      <c r="K25" s="52">
        <f>'CALIDAD EN EL SERVICIO'!G$23</f>
        <v>10</v>
      </c>
      <c r="L25" s="79">
        <f>'CALIDAD EN EL SERVICIO'!G$28</f>
        <v>10</v>
      </c>
      <c r="M25" s="51">
        <f>'VESTUARIO INSTITUCIONAL'!G26</f>
        <v>10</v>
      </c>
      <c r="N25" s="52">
        <f>'VESTUARIO INSTITUCIONAL'!L26</f>
        <v>10</v>
      </c>
      <c r="O25" s="79">
        <f>'VESTUARIO INSTITUCIONAL'!Q26</f>
        <v>10</v>
      </c>
      <c r="P25" s="51">
        <f>'CAPTURA DE TRAMITE'!G26</f>
        <v>10</v>
      </c>
      <c r="Q25" s="52">
        <f>'CAPTURA DE TRAMITE'!L26</f>
        <v>10</v>
      </c>
      <c r="R25" s="79">
        <f>'CAPTURA DE TRAMITE'!Q26</f>
        <v>10</v>
      </c>
      <c r="S25" s="51">
        <f>PRODUCTIVIDAD!N26</f>
        <v>10</v>
      </c>
      <c r="T25" s="52">
        <f>PRODUCTIVIDAD!Z26</f>
        <v>10</v>
      </c>
      <c r="U25" s="79">
        <f>PRODUCTIVIDAD!AL26</f>
        <v>10</v>
      </c>
      <c r="V25" s="23">
        <f t="shared" si="0"/>
        <v>10</v>
      </c>
      <c r="W25" s="23">
        <f t="shared" si="1"/>
        <v>10</v>
      </c>
      <c r="X25" s="23">
        <f t="shared" si="2"/>
        <v>10</v>
      </c>
      <c r="Y25" s="23">
        <f t="shared" si="3"/>
        <v>10</v>
      </c>
      <c r="Z25" s="7"/>
      <c r="AA25" s="7"/>
    </row>
    <row r="26" spans="1:27" ht="43.5" x14ac:dyDescent="0.35">
      <c r="U26" s="34" t="s">
        <v>92</v>
      </c>
      <c r="V26" s="23">
        <f>AVERAGE(V11:V25)</f>
        <v>10</v>
      </c>
      <c r="W26" s="23">
        <f>AVERAGE(W11:W25)</f>
        <v>10</v>
      </c>
      <c r="X26" s="23">
        <f>AVERAGE(X11:X25)</f>
        <v>10</v>
      </c>
      <c r="Y26" s="23">
        <f>AVERAGE(Y11:Y25)</f>
        <v>10</v>
      </c>
    </row>
    <row r="27" spans="1:27" x14ac:dyDescent="0.35">
      <c r="A27" s="98" t="s">
        <v>13</v>
      </c>
      <c r="B27" s="98"/>
      <c r="C27" s="98"/>
      <c r="D27" s="98"/>
      <c r="E27" s="98"/>
      <c r="F27" s="98"/>
      <c r="G27" s="98"/>
      <c r="H27" s="98"/>
      <c r="I27" s="98"/>
      <c r="J27" s="98"/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  <c r="V27" s="98"/>
      <c r="W27" s="98"/>
      <c r="X27" s="98"/>
      <c r="Y27" s="98"/>
      <c r="Z27" s="98"/>
    </row>
    <row r="31" spans="1:27" x14ac:dyDescent="0.35">
      <c r="C31" s="100"/>
      <c r="D31" s="100"/>
      <c r="E31" s="100"/>
      <c r="F31" s="100"/>
      <c r="G31" s="100"/>
      <c r="H31" s="100"/>
      <c r="I31" s="100"/>
      <c r="M31" s="101"/>
      <c r="N31" s="101"/>
      <c r="O31" s="101"/>
      <c r="P31" s="101"/>
      <c r="Q31" s="101"/>
      <c r="R31" s="59"/>
    </row>
    <row r="32" spans="1:27" x14ac:dyDescent="0.35">
      <c r="C32" s="99" t="s">
        <v>15</v>
      </c>
      <c r="D32" s="99"/>
      <c r="E32" s="99"/>
      <c r="F32" s="99"/>
      <c r="G32" s="99"/>
      <c r="H32" s="99"/>
      <c r="I32" s="99"/>
      <c r="M32" s="99" t="s">
        <v>16</v>
      </c>
      <c r="N32" s="99"/>
      <c r="O32" s="99"/>
      <c r="P32" s="99"/>
      <c r="Q32" s="99"/>
      <c r="R32" s="33"/>
    </row>
    <row r="34" spans="1:11" x14ac:dyDescent="0.35">
      <c r="A34" s="8" t="s">
        <v>65</v>
      </c>
    </row>
    <row r="37" spans="1:11" x14ac:dyDescent="0.35">
      <c r="J37" s="54"/>
      <c r="K37" s="54"/>
    </row>
    <row r="38" spans="1:11" x14ac:dyDescent="0.35">
      <c r="J38" s="54"/>
      <c r="K38" s="54"/>
    </row>
    <row r="39" spans="1:11" x14ac:dyDescent="0.35">
      <c r="J39" s="54"/>
      <c r="K39" s="54"/>
    </row>
  </sheetData>
  <dataConsolidate/>
  <mergeCells count="33">
    <mergeCell ref="AA8:AA10"/>
    <mergeCell ref="B8:B10"/>
    <mergeCell ref="A8:A10"/>
    <mergeCell ref="G8:I8"/>
    <mergeCell ref="J8:L8"/>
    <mergeCell ref="G9:I9"/>
    <mergeCell ref="C9:F9"/>
    <mergeCell ref="C8:F8"/>
    <mergeCell ref="M8:O8"/>
    <mergeCell ref="M9:O9"/>
    <mergeCell ref="Z8:Z10"/>
    <mergeCell ref="S8:U8"/>
    <mergeCell ref="J9:L9"/>
    <mergeCell ref="S9:U9"/>
    <mergeCell ref="V8:V10"/>
    <mergeCell ref="W8:W10"/>
    <mergeCell ref="C32:I32"/>
    <mergeCell ref="M32:Q32"/>
    <mergeCell ref="C31:I31"/>
    <mergeCell ref="M31:Q31"/>
    <mergeCell ref="A27:Z27"/>
    <mergeCell ref="Y8:Y10"/>
    <mergeCell ref="P8:R8"/>
    <mergeCell ref="P9:R9"/>
    <mergeCell ref="X8:X10"/>
    <mergeCell ref="A1:Z1"/>
    <mergeCell ref="U3:Z3"/>
    <mergeCell ref="C6:F6"/>
    <mergeCell ref="G7:J7"/>
    <mergeCell ref="P4:Z4"/>
    <mergeCell ref="M7:N7"/>
    <mergeCell ref="G4:I4"/>
    <mergeCell ref="P7:Q7"/>
  </mergeCells>
  <phoneticPr fontId="15" type="noConversion"/>
  <conditionalFormatting sqref="V11:Y26">
    <cfRule type="cellIs" dxfId="2" priority="1" operator="between">
      <formula>0</formula>
      <formula>7.99</formula>
    </cfRule>
    <cfRule type="cellIs" dxfId="1" priority="2" operator="between">
      <formula>8</formula>
      <formula>8.99</formula>
    </cfRule>
    <cfRule type="cellIs" dxfId="0" priority="3" operator="between">
      <formula>10</formula>
      <formula>9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37"/>
  <sheetViews>
    <sheetView showGridLines="0" topLeftCell="A4" zoomScale="87" zoomScaleNormal="40" workbookViewId="0">
      <selection activeCell="U12" sqref="U12"/>
    </sheetView>
  </sheetViews>
  <sheetFormatPr baseColWidth="10" defaultRowHeight="14.5" x14ac:dyDescent="0.35"/>
  <cols>
    <col min="2" max="2" width="42.453125" customWidth="1"/>
    <col min="3" max="3" width="6.453125" customWidth="1"/>
    <col min="4" max="4" width="7.36328125" customWidth="1"/>
    <col min="5" max="5" width="6.453125" bestFit="1" customWidth="1"/>
    <col min="6" max="6" width="6.90625" bestFit="1" customWidth="1"/>
    <col min="7" max="7" width="6.453125" bestFit="1" customWidth="1"/>
    <col min="8" max="8" width="5.1796875" bestFit="1" customWidth="1"/>
    <col min="9" max="9" width="7.90625" customWidth="1"/>
    <col min="10" max="10" width="8.36328125" customWidth="1"/>
    <col min="11" max="11" width="12.6328125" customWidth="1"/>
    <col min="12" max="12" width="6.453125" bestFit="1" customWidth="1"/>
    <col min="13" max="13" width="5.1796875" bestFit="1" customWidth="1"/>
    <col min="14" max="14" width="6.453125" bestFit="1" customWidth="1"/>
    <col min="15" max="15" width="5.1796875" bestFit="1" customWidth="1"/>
    <col min="16" max="16" width="6.453125" bestFit="1" customWidth="1"/>
    <col min="17" max="17" width="5.1796875" bestFit="1" customWidth="1"/>
    <col min="18" max="18" width="6.453125" bestFit="1" customWidth="1"/>
    <col min="19" max="19" width="5.1796875" bestFit="1" customWidth="1"/>
    <col min="20" max="20" width="11.453125" bestFit="1" customWidth="1"/>
    <col min="21" max="21" width="6.453125" bestFit="1" customWidth="1"/>
    <col min="22" max="22" width="5.1796875" bestFit="1" customWidth="1"/>
    <col min="23" max="23" width="6.453125" bestFit="1" customWidth="1"/>
    <col min="24" max="24" width="5.1796875" bestFit="1" customWidth="1"/>
    <col min="25" max="25" width="6.453125" bestFit="1" customWidth="1"/>
    <col min="26" max="26" width="5.1796875" bestFit="1" customWidth="1"/>
    <col min="27" max="27" width="6.453125" bestFit="1" customWidth="1"/>
    <col min="28" max="28" width="5.1796875" bestFit="1" customWidth="1"/>
    <col min="29" max="30" width="11.453125" bestFit="1" customWidth="1"/>
    <col min="31" max="31" width="41.36328125" bestFit="1" customWidth="1"/>
    <col min="33" max="33" width="10.90625" customWidth="1"/>
  </cols>
  <sheetData>
    <row r="1" spans="1:31" x14ac:dyDescent="0.35">
      <c r="AE1" s="2" t="s">
        <v>20</v>
      </c>
    </row>
    <row r="2" spans="1:31" x14ac:dyDescent="0.35">
      <c r="AE2" s="2" t="str">
        <f>'CONCENTRADO CALIDAD SERVICIO'!Z2</f>
        <v>Colocar el Nombre de la Entidad</v>
      </c>
    </row>
    <row r="3" spans="1:31" x14ac:dyDescent="0.35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4" t="s">
        <v>35</v>
      </c>
    </row>
    <row r="4" spans="1:31" ht="29.4" customHeight="1" x14ac:dyDescent="0.35">
      <c r="B4" s="13" t="s">
        <v>12</v>
      </c>
      <c r="C4" s="21">
        <f>'CONCENTRADO CALIDAD SERVICIO'!C4:F4</f>
        <v>0</v>
      </c>
      <c r="D4" s="21"/>
      <c r="E4" s="21"/>
      <c r="F4" s="21"/>
      <c r="G4" s="21"/>
      <c r="H4" s="21"/>
      <c r="I4" s="97" t="s">
        <v>47</v>
      </c>
      <c r="J4" s="97"/>
      <c r="K4" s="21">
        <f>'CONCENTRADO CALIDAD SERVICIO'!J4</f>
        <v>0</v>
      </c>
      <c r="L4" s="21"/>
      <c r="M4" s="3"/>
      <c r="T4" s="118" t="str">
        <f>'CONCENTRADO CALIDAD SERVICIO'!P4</f>
        <v>Bitácora de Desempeño Módulos de Atención Ciudadana Calidad en el Servicio</v>
      </c>
      <c r="U4" s="118"/>
      <c r="V4" s="118"/>
      <c r="W4" s="118"/>
      <c r="X4" s="118"/>
      <c r="Y4" s="118"/>
      <c r="Z4" s="118"/>
      <c r="AA4" s="118"/>
      <c r="AB4" s="118"/>
      <c r="AC4" s="118"/>
      <c r="AD4" s="118"/>
      <c r="AE4" s="118"/>
    </row>
    <row r="5" spans="1:31" x14ac:dyDescent="0.35">
      <c r="B5" s="6"/>
      <c r="C5" s="3"/>
      <c r="D5" s="3"/>
      <c r="K5" s="3"/>
      <c r="L5" s="111"/>
      <c r="M5" s="111"/>
      <c r="N5" s="111"/>
      <c r="O5" s="111"/>
      <c r="P5" s="5"/>
      <c r="Q5" s="5"/>
      <c r="AE5" s="2" t="s">
        <v>21</v>
      </c>
    </row>
    <row r="6" spans="1:31" x14ac:dyDescent="0.35">
      <c r="B6" s="6"/>
      <c r="C6" s="3"/>
      <c r="D6" s="3"/>
      <c r="E6" s="36" t="str">
        <f>'CONCENTRADO CALIDAD SERVICIO'!G5</f>
        <v>ENE-ABR</v>
      </c>
      <c r="F6" s="36" t="str">
        <f>'CONCENTRADO CALIDAD SERVICIO'!H5</f>
        <v>MAY-AGO</v>
      </c>
      <c r="G6" s="36" t="str">
        <f>'CONCENTRADO CALIDAD SERVICIO'!I5</f>
        <v>SEP-DIC</v>
      </c>
      <c r="H6" s="36"/>
      <c r="J6" s="36"/>
      <c r="K6" s="3"/>
      <c r="L6" s="5"/>
      <c r="M6" s="5"/>
      <c r="N6" s="5"/>
      <c r="O6" s="5"/>
      <c r="P6" s="5"/>
      <c r="Q6" s="5"/>
      <c r="AE6" s="2">
        <f>'CONCENTRADO CALIDAD SERVICIO'!P6</f>
        <v>2025</v>
      </c>
    </row>
    <row r="7" spans="1:31" x14ac:dyDescent="0.35">
      <c r="B7" s="2" t="s">
        <v>14</v>
      </c>
      <c r="C7" s="94" t="str">
        <f>'CONCENTRADO CALIDAD SERVICIO'!C6:F6</f>
        <v>Cuatrimestre</v>
      </c>
      <c r="D7" s="94"/>
      <c r="E7" s="32" t="str">
        <f>IF('CONCENTRADO CALIDAD SERVICIO'!G6 = 0,"",'CONCENTRADO CALIDAD SERVICIO'!G6)</f>
        <v/>
      </c>
      <c r="F7" s="32" t="str">
        <f>IF('CONCENTRADO CALIDAD SERVICIO'!I6 = 0,"",'CONCENTRADO CALIDAD SERVICIO'!I6)</f>
        <v/>
      </c>
      <c r="G7" s="32"/>
      <c r="H7" s="61"/>
      <c r="I7" s="33" t="str">
        <f>IF('CONCENTRADO CALIDAD SERVICIO'!J6 = 0,"",'CONCENTRADO CALIDAD SERVICIO'!J6)</f>
        <v/>
      </c>
      <c r="J7" s="33" t="str">
        <f>IF('CONCENTRADO CALIDAD SERVICIO'!L6 = 0,"",'CONCENTRADO CALIDAD SERVICIO'!L6)</f>
        <v>Tercer Cuatrimestre</v>
      </c>
      <c r="K7" s="6"/>
      <c r="L7" s="53" t="str">
        <f>'CONCENTRADO CALIDAD SERVICIO'!N6</f>
        <v xml:space="preserve">Año </v>
      </c>
      <c r="M7" s="53">
        <f>'CONCENTRADO CALIDAD SERVICIO'!P6</f>
        <v>2025</v>
      </c>
      <c r="N7" s="117"/>
      <c r="O7" s="117"/>
      <c r="P7" s="40"/>
      <c r="Q7" s="40"/>
      <c r="AE7" s="2" t="str">
        <f>'CONCENTRADO CALIDAD SERVICIO'!Z6</f>
        <v>Versión: 6.6</v>
      </c>
    </row>
    <row r="8" spans="1:31" x14ac:dyDescent="0.35">
      <c r="B8" s="2"/>
      <c r="C8" s="41"/>
      <c r="D8" s="41"/>
      <c r="E8" s="44"/>
      <c r="F8" s="44"/>
      <c r="G8" s="44"/>
      <c r="H8" s="33"/>
      <c r="I8" s="33"/>
      <c r="J8" s="33"/>
      <c r="K8" s="6"/>
      <c r="L8" s="40"/>
      <c r="M8" s="40"/>
      <c r="N8" s="40"/>
      <c r="O8" s="40"/>
      <c r="P8" s="40"/>
      <c r="Q8" s="40"/>
      <c r="AE8" s="2" t="str">
        <f>'CONCENTRADO CALIDAD SERVICIO'!Z7</f>
        <v>Fecha Emisión: Agosto 2024</v>
      </c>
    </row>
    <row r="9" spans="1:31" ht="14.4" customHeight="1" x14ac:dyDescent="0.35">
      <c r="A9" s="103" t="s">
        <v>0</v>
      </c>
      <c r="B9" s="103" t="s">
        <v>1</v>
      </c>
      <c r="C9" s="112" t="s">
        <v>86</v>
      </c>
      <c r="D9" s="113"/>
      <c r="E9" s="113"/>
      <c r="F9" s="113"/>
      <c r="G9" s="113"/>
      <c r="H9" s="113"/>
      <c r="I9" s="113"/>
      <c r="J9" s="114"/>
      <c r="K9" s="106" t="s">
        <v>83</v>
      </c>
      <c r="L9" s="115" t="s">
        <v>84</v>
      </c>
      <c r="M9" s="116"/>
      <c r="N9" s="116"/>
      <c r="O9" s="116"/>
      <c r="P9" s="116"/>
      <c r="Q9" s="116"/>
      <c r="R9" s="113"/>
      <c r="S9" s="114"/>
      <c r="T9" s="106" t="s">
        <v>83</v>
      </c>
      <c r="U9" s="115" t="s">
        <v>85</v>
      </c>
      <c r="V9" s="116"/>
      <c r="W9" s="116"/>
      <c r="X9" s="116"/>
      <c r="Y9" s="116"/>
      <c r="Z9" s="116"/>
      <c r="AA9" s="113"/>
      <c r="AB9" s="114"/>
      <c r="AC9" s="106" t="s">
        <v>83</v>
      </c>
      <c r="AD9" s="109" t="s">
        <v>81</v>
      </c>
      <c r="AE9" s="109" t="s">
        <v>46</v>
      </c>
    </row>
    <row r="10" spans="1:31" x14ac:dyDescent="0.35">
      <c r="A10" s="103"/>
      <c r="B10" s="103"/>
      <c r="C10" s="103" t="s">
        <v>17</v>
      </c>
      <c r="D10" s="103"/>
      <c r="E10" s="103" t="s">
        <v>18</v>
      </c>
      <c r="F10" s="103"/>
      <c r="G10" s="103" t="s">
        <v>19</v>
      </c>
      <c r="H10" s="103"/>
      <c r="I10" s="103" t="s">
        <v>80</v>
      </c>
      <c r="J10" s="103"/>
      <c r="K10" s="107"/>
      <c r="L10" s="103" t="s">
        <v>17</v>
      </c>
      <c r="M10" s="103"/>
      <c r="N10" s="103" t="s">
        <v>18</v>
      </c>
      <c r="O10" s="103"/>
      <c r="P10" s="103" t="s">
        <v>19</v>
      </c>
      <c r="Q10" s="103"/>
      <c r="R10" s="103" t="s">
        <v>80</v>
      </c>
      <c r="S10" s="103"/>
      <c r="T10" s="107"/>
      <c r="U10" s="103" t="s">
        <v>17</v>
      </c>
      <c r="V10" s="103"/>
      <c r="W10" s="103" t="s">
        <v>18</v>
      </c>
      <c r="X10" s="103"/>
      <c r="Y10" s="103" t="s">
        <v>19</v>
      </c>
      <c r="Z10" s="103"/>
      <c r="AA10" s="103" t="s">
        <v>80</v>
      </c>
      <c r="AB10" s="103"/>
      <c r="AC10" s="107"/>
      <c r="AD10" s="110"/>
      <c r="AE10" s="110"/>
    </row>
    <row r="11" spans="1:31" x14ac:dyDescent="0.35">
      <c r="A11" s="103"/>
      <c r="B11" s="103"/>
      <c r="C11" s="47" t="s">
        <v>51</v>
      </c>
      <c r="D11" s="47" t="s">
        <v>52</v>
      </c>
      <c r="E11" s="47" t="s">
        <v>51</v>
      </c>
      <c r="F11" s="47" t="s">
        <v>52</v>
      </c>
      <c r="G11" s="47" t="s">
        <v>51</v>
      </c>
      <c r="H11" s="47" t="s">
        <v>52</v>
      </c>
      <c r="I11" s="47" t="s">
        <v>51</v>
      </c>
      <c r="J11" s="47" t="s">
        <v>52</v>
      </c>
      <c r="K11" s="107"/>
      <c r="L11" s="47" t="s">
        <v>51</v>
      </c>
      <c r="M11" s="47" t="s">
        <v>52</v>
      </c>
      <c r="N11" s="47" t="s">
        <v>51</v>
      </c>
      <c r="O11" s="47" t="s">
        <v>52</v>
      </c>
      <c r="P11" s="47" t="s">
        <v>51</v>
      </c>
      <c r="Q11" s="47" t="s">
        <v>52</v>
      </c>
      <c r="R11" s="47" t="s">
        <v>51</v>
      </c>
      <c r="S11" s="47" t="s">
        <v>52</v>
      </c>
      <c r="T11" s="107"/>
      <c r="U11" s="47" t="s">
        <v>51</v>
      </c>
      <c r="V11" s="47" t="s">
        <v>52</v>
      </c>
      <c r="W11" s="47" t="s">
        <v>51</v>
      </c>
      <c r="X11" s="47" t="s">
        <v>52</v>
      </c>
      <c r="Y11" s="47" t="s">
        <v>51</v>
      </c>
      <c r="Z11" s="47" t="s">
        <v>52</v>
      </c>
      <c r="AA11" s="47" t="s">
        <v>51</v>
      </c>
      <c r="AB11" s="47" t="s">
        <v>52</v>
      </c>
      <c r="AC11" s="107"/>
      <c r="AD11" s="106"/>
      <c r="AE11" s="106"/>
    </row>
    <row r="12" spans="1:31" ht="21.75" customHeight="1" x14ac:dyDescent="0.35">
      <c r="A12" s="11">
        <v>1</v>
      </c>
      <c r="B12" s="7" t="str">
        <f>'CONCENTRADO CALIDAD SERVICIO'!B11</f>
        <v>NOMBRE DEL FUNCIONARIO</v>
      </c>
      <c r="C12" s="25"/>
      <c r="D12" s="26"/>
      <c r="E12" s="25"/>
      <c r="F12" s="26"/>
      <c r="G12" s="25"/>
      <c r="H12" s="26"/>
      <c r="I12" s="25"/>
      <c r="J12" s="26"/>
      <c r="K12" s="12">
        <f>10-((C12+E12+G12+I12)*0.5)-((D12+F12+H12+J12)*1)</f>
        <v>10</v>
      </c>
      <c r="L12" s="25"/>
      <c r="M12" s="26"/>
      <c r="N12" s="25"/>
      <c r="O12" s="26"/>
      <c r="P12" s="25"/>
      <c r="Q12" s="26"/>
      <c r="R12" s="25"/>
      <c r="S12" s="26"/>
      <c r="T12" s="12">
        <f>10-((L12+N12+P12+R12)*0.5)-((M12+O12+Q12+S12)*1)</f>
        <v>10</v>
      </c>
      <c r="U12" s="25"/>
      <c r="V12" s="26"/>
      <c r="W12" s="25"/>
      <c r="X12" s="26"/>
      <c r="Y12" s="25"/>
      <c r="Z12" s="26"/>
      <c r="AA12" s="25"/>
      <c r="AB12" s="26"/>
      <c r="AC12" s="12">
        <f>10-((U12+W12+Y12+AA12)*0.5)-((V12+X12+Z12+AB12)*1)</f>
        <v>10</v>
      </c>
      <c r="AD12" s="83">
        <f>(K12+T12+AC12)/3</f>
        <v>10</v>
      </c>
      <c r="AE12" s="1"/>
    </row>
    <row r="13" spans="1:31" ht="21.75" customHeight="1" x14ac:dyDescent="0.35">
      <c r="A13" s="11">
        <v>2</v>
      </c>
      <c r="B13" s="7" t="str">
        <f>'CONCENTRADO CALIDAD SERVICIO'!B12</f>
        <v>NOMBRE DEL FUNCIONARIO</v>
      </c>
      <c r="C13" s="25"/>
      <c r="D13" s="26"/>
      <c r="E13" s="25"/>
      <c r="F13" s="26"/>
      <c r="G13" s="25"/>
      <c r="H13" s="26"/>
      <c r="I13" s="25"/>
      <c r="J13" s="26"/>
      <c r="K13" s="12">
        <f t="shared" ref="K13:K26" si="0">10-((C13+E13+G13+I13)*0.5)-((D13+F13+H13+J13)*1)</f>
        <v>10</v>
      </c>
      <c r="L13" s="25"/>
      <c r="M13" s="26"/>
      <c r="N13" s="25"/>
      <c r="O13" s="26"/>
      <c r="P13" s="25"/>
      <c r="Q13" s="26"/>
      <c r="R13" s="25"/>
      <c r="S13" s="26"/>
      <c r="T13" s="12">
        <f t="shared" ref="T13:T26" si="1">10-((L13+N13+P13+R13)*0.5)-((M13+O13+Q13+S13)*1)</f>
        <v>10</v>
      </c>
      <c r="U13" s="25"/>
      <c r="V13" s="26"/>
      <c r="W13" s="25"/>
      <c r="X13" s="26"/>
      <c r="Y13" s="25"/>
      <c r="Z13" s="26"/>
      <c r="AA13" s="25"/>
      <c r="AB13" s="26"/>
      <c r="AC13" s="12">
        <f t="shared" ref="AC13:AC26" si="2">10-((U13+W13+Y13+AA13)*0.5)-((V13+X13+Z13+AB13)*1)</f>
        <v>10</v>
      </c>
      <c r="AD13" s="83">
        <f t="shared" ref="AD13:AD26" si="3">(K13+T13+AC13)/3</f>
        <v>10</v>
      </c>
      <c r="AE13" s="1"/>
    </row>
    <row r="14" spans="1:31" ht="21.75" customHeight="1" x14ac:dyDescent="0.35">
      <c r="A14" s="11">
        <v>3</v>
      </c>
      <c r="B14" s="7" t="str">
        <f>'CONCENTRADO CALIDAD SERVICIO'!B13</f>
        <v>NOMBRE DEL FUNCIONARIO</v>
      </c>
      <c r="C14" s="25"/>
      <c r="D14" s="26"/>
      <c r="E14" s="25"/>
      <c r="F14" s="26"/>
      <c r="G14" s="25"/>
      <c r="H14" s="26"/>
      <c r="I14" s="25"/>
      <c r="J14" s="26"/>
      <c r="K14" s="12">
        <f t="shared" si="0"/>
        <v>10</v>
      </c>
      <c r="L14" s="25"/>
      <c r="M14" s="26"/>
      <c r="N14" s="25"/>
      <c r="O14" s="26"/>
      <c r="P14" s="25"/>
      <c r="Q14" s="26"/>
      <c r="R14" s="25"/>
      <c r="S14" s="26"/>
      <c r="T14" s="12">
        <f t="shared" si="1"/>
        <v>10</v>
      </c>
      <c r="U14" s="25"/>
      <c r="V14" s="26"/>
      <c r="W14" s="25"/>
      <c r="X14" s="26"/>
      <c r="Y14" s="25"/>
      <c r="Z14" s="26"/>
      <c r="AA14" s="25"/>
      <c r="AB14" s="26"/>
      <c r="AC14" s="12">
        <f t="shared" si="2"/>
        <v>10</v>
      </c>
      <c r="AD14" s="83">
        <f t="shared" si="3"/>
        <v>10</v>
      </c>
      <c r="AE14" s="1"/>
    </row>
    <row r="15" spans="1:31" ht="21.75" customHeight="1" x14ac:dyDescent="0.35">
      <c r="A15" s="11">
        <v>4</v>
      </c>
      <c r="B15" s="7" t="str">
        <f>'CONCENTRADO CALIDAD SERVICIO'!B14</f>
        <v>NOMBRE DEL FUNCIONARIO</v>
      </c>
      <c r="C15" s="25"/>
      <c r="D15" s="26"/>
      <c r="E15" s="25"/>
      <c r="F15" s="26"/>
      <c r="G15" s="25"/>
      <c r="H15" s="26"/>
      <c r="I15" s="25"/>
      <c r="J15" s="26"/>
      <c r="K15" s="12">
        <f t="shared" si="0"/>
        <v>10</v>
      </c>
      <c r="L15" s="25"/>
      <c r="M15" s="26"/>
      <c r="N15" s="25"/>
      <c r="O15" s="26"/>
      <c r="P15" s="25"/>
      <c r="Q15" s="26"/>
      <c r="R15" s="25"/>
      <c r="S15" s="26"/>
      <c r="T15" s="12">
        <f t="shared" si="1"/>
        <v>10</v>
      </c>
      <c r="U15" s="25"/>
      <c r="V15" s="26"/>
      <c r="W15" s="25"/>
      <c r="X15" s="26"/>
      <c r="Y15" s="25"/>
      <c r="Z15" s="26"/>
      <c r="AA15" s="25"/>
      <c r="AB15" s="26"/>
      <c r="AC15" s="12">
        <f t="shared" si="2"/>
        <v>10</v>
      </c>
      <c r="AD15" s="83">
        <f t="shared" si="3"/>
        <v>10</v>
      </c>
      <c r="AE15" s="1"/>
    </row>
    <row r="16" spans="1:31" ht="21.75" customHeight="1" x14ac:dyDescent="0.35">
      <c r="A16" s="11">
        <v>5</v>
      </c>
      <c r="B16" s="7" t="str">
        <f>'CONCENTRADO CALIDAD SERVICIO'!B15</f>
        <v>NOMBRE DEL FUNCIONARIO</v>
      </c>
      <c r="C16" s="25"/>
      <c r="D16" s="26"/>
      <c r="E16" s="25"/>
      <c r="F16" s="26"/>
      <c r="G16" s="25"/>
      <c r="H16" s="26"/>
      <c r="I16" s="25"/>
      <c r="J16" s="26"/>
      <c r="K16" s="12">
        <f t="shared" si="0"/>
        <v>10</v>
      </c>
      <c r="L16" s="25"/>
      <c r="M16" s="26"/>
      <c r="N16" s="25"/>
      <c r="O16" s="26"/>
      <c r="P16" s="25"/>
      <c r="Q16" s="26"/>
      <c r="R16" s="25"/>
      <c r="S16" s="26"/>
      <c r="T16" s="12">
        <f t="shared" si="1"/>
        <v>10</v>
      </c>
      <c r="U16" s="25"/>
      <c r="V16" s="26"/>
      <c r="W16" s="25"/>
      <c r="X16" s="26"/>
      <c r="Y16" s="25"/>
      <c r="Z16" s="26"/>
      <c r="AA16" s="25"/>
      <c r="AB16" s="26"/>
      <c r="AC16" s="12">
        <f t="shared" si="2"/>
        <v>10</v>
      </c>
      <c r="AD16" s="83">
        <f t="shared" si="3"/>
        <v>10</v>
      </c>
      <c r="AE16" s="1"/>
    </row>
    <row r="17" spans="1:31" ht="21.75" customHeight="1" x14ac:dyDescent="0.35">
      <c r="A17" s="11">
        <v>6</v>
      </c>
      <c r="B17" s="7" t="str">
        <f>'CONCENTRADO CALIDAD SERVICIO'!B16</f>
        <v>NOMBRE DEL FUNCIONARIO</v>
      </c>
      <c r="C17" s="25"/>
      <c r="D17" s="26"/>
      <c r="E17" s="25"/>
      <c r="F17" s="26"/>
      <c r="G17" s="25"/>
      <c r="H17" s="26"/>
      <c r="I17" s="25"/>
      <c r="J17" s="26"/>
      <c r="K17" s="12">
        <f t="shared" si="0"/>
        <v>10</v>
      </c>
      <c r="L17" s="25"/>
      <c r="M17" s="26"/>
      <c r="N17" s="25"/>
      <c r="O17" s="26"/>
      <c r="P17" s="25"/>
      <c r="Q17" s="26"/>
      <c r="R17" s="25"/>
      <c r="S17" s="26"/>
      <c r="T17" s="12">
        <f t="shared" si="1"/>
        <v>10</v>
      </c>
      <c r="U17" s="25"/>
      <c r="V17" s="26"/>
      <c r="W17" s="25"/>
      <c r="X17" s="26"/>
      <c r="Y17" s="25"/>
      <c r="Z17" s="26"/>
      <c r="AA17" s="25"/>
      <c r="AB17" s="26"/>
      <c r="AC17" s="12">
        <f t="shared" si="2"/>
        <v>10</v>
      </c>
      <c r="AD17" s="83">
        <f t="shared" si="3"/>
        <v>10</v>
      </c>
      <c r="AE17" s="1"/>
    </row>
    <row r="18" spans="1:31" ht="21.75" customHeight="1" x14ac:dyDescent="0.35">
      <c r="A18" s="11">
        <v>7</v>
      </c>
      <c r="B18" s="7" t="str">
        <f>'CONCENTRADO CALIDAD SERVICIO'!B17</f>
        <v>NOMBRE DEL FUNCIONARIO</v>
      </c>
      <c r="C18" s="25"/>
      <c r="D18" s="26"/>
      <c r="E18" s="25"/>
      <c r="F18" s="26"/>
      <c r="G18" s="25"/>
      <c r="H18" s="26"/>
      <c r="I18" s="25"/>
      <c r="J18" s="26"/>
      <c r="K18" s="12">
        <f t="shared" si="0"/>
        <v>10</v>
      </c>
      <c r="L18" s="25"/>
      <c r="M18" s="26"/>
      <c r="N18" s="25"/>
      <c r="O18" s="26"/>
      <c r="P18" s="25"/>
      <c r="Q18" s="26"/>
      <c r="R18" s="25"/>
      <c r="S18" s="26"/>
      <c r="T18" s="12">
        <f t="shared" si="1"/>
        <v>10</v>
      </c>
      <c r="U18" s="25"/>
      <c r="V18" s="26"/>
      <c r="W18" s="25"/>
      <c r="X18" s="26"/>
      <c r="Y18" s="25"/>
      <c r="Z18" s="26"/>
      <c r="AA18" s="25"/>
      <c r="AB18" s="26"/>
      <c r="AC18" s="12">
        <f t="shared" si="2"/>
        <v>10</v>
      </c>
      <c r="AD18" s="83">
        <f t="shared" si="3"/>
        <v>10</v>
      </c>
      <c r="AE18" s="1"/>
    </row>
    <row r="19" spans="1:31" ht="21.75" customHeight="1" x14ac:dyDescent="0.35">
      <c r="A19" s="11">
        <v>8</v>
      </c>
      <c r="B19" s="7" t="str">
        <f>'CONCENTRADO CALIDAD SERVICIO'!B18</f>
        <v>NOMBRE DEL FUNCIONARIO</v>
      </c>
      <c r="C19" s="25"/>
      <c r="D19" s="26"/>
      <c r="E19" s="25"/>
      <c r="F19" s="26"/>
      <c r="G19" s="25"/>
      <c r="H19" s="26"/>
      <c r="I19" s="25"/>
      <c r="J19" s="26"/>
      <c r="K19" s="12">
        <f t="shared" si="0"/>
        <v>10</v>
      </c>
      <c r="L19" s="25"/>
      <c r="M19" s="26"/>
      <c r="N19" s="25"/>
      <c r="O19" s="26"/>
      <c r="P19" s="25"/>
      <c r="Q19" s="26"/>
      <c r="R19" s="25"/>
      <c r="S19" s="26"/>
      <c r="T19" s="12">
        <f t="shared" si="1"/>
        <v>10</v>
      </c>
      <c r="U19" s="25"/>
      <c r="V19" s="26"/>
      <c r="W19" s="25"/>
      <c r="X19" s="26"/>
      <c r="Y19" s="25"/>
      <c r="Z19" s="26"/>
      <c r="AA19" s="25"/>
      <c r="AB19" s="26"/>
      <c r="AC19" s="12">
        <f t="shared" si="2"/>
        <v>10</v>
      </c>
      <c r="AD19" s="83">
        <f t="shared" si="3"/>
        <v>10</v>
      </c>
      <c r="AE19" s="1"/>
    </row>
    <row r="20" spans="1:31" ht="21.75" customHeight="1" x14ac:dyDescent="0.35">
      <c r="A20" s="11">
        <v>9</v>
      </c>
      <c r="B20" s="7" t="str">
        <f>'CONCENTRADO CALIDAD SERVICIO'!B19</f>
        <v>NOMBRE DEL FUNCIONARIO</v>
      </c>
      <c r="C20" s="25"/>
      <c r="D20" s="26"/>
      <c r="E20" s="25"/>
      <c r="F20" s="26"/>
      <c r="G20" s="25"/>
      <c r="H20" s="26"/>
      <c r="I20" s="25"/>
      <c r="J20" s="26"/>
      <c r="K20" s="12">
        <f t="shared" si="0"/>
        <v>10</v>
      </c>
      <c r="L20" s="25"/>
      <c r="M20" s="26"/>
      <c r="N20" s="25"/>
      <c r="O20" s="26"/>
      <c r="P20" s="25"/>
      <c r="Q20" s="26"/>
      <c r="R20" s="25"/>
      <c r="S20" s="26"/>
      <c r="T20" s="12">
        <f t="shared" si="1"/>
        <v>10</v>
      </c>
      <c r="U20" s="25"/>
      <c r="V20" s="26"/>
      <c r="W20" s="25"/>
      <c r="X20" s="26"/>
      <c r="Y20" s="25"/>
      <c r="Z20" s="26"/>
      <c r="AA20" s="25"/>
      <c r="AB20" s="26"/>
      <c r="AC20" s="12">
        <f t="shared" si="2"/>
        <v>10</v>
      </c>
      <c r="AD20" s="83">
        <f t="shared" si="3"/>
        <v>10</v>
      </c>
      <c r="AE20" s="1"/>
    </row>
    <row r="21" spans="1:31" ht="21.75" customHeight="1" x14ac:dyDescent="0.35">
      <c r="A21" s="11">
        <v>10</v>
      </c>
      <c r="B21" s="7" t="str">
        <f>'CONCENTRADO CALIDAD SERVICIO'!B20</f>
        <v>NOMBRE DEL FUNCIONARIO</v>
      </c>
      <c r="C21" s="25"/>
      <c r="D21" s="26"/>
      <c r="E21" s="25"/>
      <c r="F21" s="26"/>
      <c r="G21" s="25"/>
      <c r="H21" s="26"/>
      <c r="I21" s="25"/>
      <c r="J21" s="26"/>
      <c r="K21" s="12">
        <f t="shared" si="0"/>
        <v>10</v>
      </c>
      <c r="L21" s="25"/>
      <c r="M21" s="26"/>
      <c r="N21" s="25"/>
      <c r="O21" s="26"/>
      <c r="P21" s="25"/>
      <c r="Q21" s="26"/>
      <c r="R21" s="25"/>
      <c r="S21" s="26"/>
      <c r="T21" s="12">
        <f t="shared" si="1"/>
        <v>10</v>
      </c>
      <c r="U21" s="25"/>
      <c r="V21" s="26"/>
      <c r="W21" s="25"/>
      <c r="X21" s="26"/>
      <c r="Y21" s="25"/>
      <c r="Z21" s="26"/>
      <c r="AA21" s="25"/>
      <c r="AB21" s="26"/>
      <c r="AC21" s="12">
        <f t="shared" si="2"/>
        <v>10</v>
      </c>
      <c r="AD21" s="83">
        <f t="shared" si="3"/>
        <v>10</v>
      </c>
      <c r="AE21" s="1"/>
    </row>
    <row r="22" spans="1:31" ht="21.75" customHeight="1" x14ac:dyDescent="0.35">
      <c r="A22" s="11">
        <v>11</v>
      </c>
      <c r="B22" s="7" t="str">
        <f>'CONCENTRADO CALIDAD SERVICIO'!B21</f>
        <v>NOMBRE DEL FUNCIONARIO</v>
      </c>
      <c r="C22" s="25"/>
      <c r="D22" s="26"/>
      <c r="E22" s="25"/>
      <c r="F22" s="26"/>
      <c r="G22" s="25"/>
      <c r="H22" s="26"/>
      <c r="I22" s="25"/>
      <c r="J22" s="26"/>
      <c r="K22" s="12">
        <f t="shared" si="0"/>
        <v>10</v>
      </c>
      <c r="L22" s="25"/>
      <c r="M22" s="26"/>
      <c r="N22" s="25"/>
      <c r="O22" s="26"/>
      <c r="P22" s="25"/>
      <c r="Q22" s="26"/>
      <c r="R22" s="25"/>
      <c r="S22" s="26"/>
      <c r="T22" s="12">
        <f t="shared" si="1"/>
        <v>10</v>
      </c>
      <c r="U22" s="25"/>
      <c r="V22" s="26"/>
      <c r="W22" s="25"/>
      <c r="X22" s="26"/>
      <c r="Y22" s="25"/>
      <c r="Z22" s="26"/>
      <c r="AA22" s="25"/>
      <c r="AB22" s="26"/>
      <c r="AC22" s="12">
        <f t="shared" si="2"/>
        <v>10</v>
      </c>
      <c r="AD22" s="83">
        <f t="shared" si="3"/>
        <v>10</v>
      </c>
      <c r="AE22" s="1"/>
    </row>
    <row r="23" spans="1:31" ht="21.75" customHeight="1" x14ac:dyDescent="0.35">
      <c r="A23" s="11">
        <v>12</v>
      </c>
      <c r="B23" s="7" t="str">
        <f>'CONCENTRADO CALIDAD SERVICIO'!B22</f>
        <v>NOMBRE DEL FUNCIONARIO</v>
      </c>
      <c r="C23" s="25"/>
      <c r="D23" s="26"/>
      <c r="E23" s="25"/>
      <c r="F23" s="26"/>
      <c r="G23" s="25"/>
      <c r="H23" s="26"/>
      <c r="I23" s="25"/>
      <c r="J23" s="26"/>
      <c r="K23" s="12">
        <f t="shared" si="0"/>
        <v>10</v>
      </c>
      <c r="L23" s="25"/>
      <c r="M23" s="26"/>
      <c r="N23" s="25"/>
      <c r="O23" s="26"/>
      <c r="P23" s="25"/>
      <c r="Q23" s="26"/>
      <c r="R23" s="25"/>
      <c r="S23" s="26"/>
      <c r="T23" s="12">
        <f t="shared" si="1"/>
        <v>10</v>
      </c>
      <c r="U23" s="25"/>
      <c r="V23" s="26"/>
      <c r="W23" s="25"/>
      <c r="X23" s="26"/>
      <c r="Y23" s="25"/>
      <c r="Z23" s="26"/>
      <c r="AA23" s="25"/>
      <c r="AB23" s="26"/>
      <c r="AC23" s="12">
        <f t="shared" si="2"/>
        <v>10</v>
      </c>
      <c r="AD23" s="83">
        <f t="shared" si="3"/>
        <v>10</v>
      </c>
      <c r="AE23" s="1"/>
    </row>
    <row r="24" spans="1:31" ht="21.75" customHeight="1" x14ac:dyDescent="0.35">
      <c r="A24" s="11">
        <v>13</v>
      </c>
      <c r="B24" s="7" t="str">
        <f>'CONCENTRADO CALIDAD SERVICIO'!B23</f>
        <v>NOMBRE DEL FUNCIONARIO</v>
      </c>
      <c r="C24" s="25"/>
      <c r="D24" s="26"/>
      <c r="E24" s="25"/>
      <c r="F24" s="26"/>
      <c r="G24" s="25"/>
      <c r="H24" s="26"/>
      <c r="I24" s="25"/>
      <c r="J24" s="26"/>
      <c r="K24" s="12">
        <f t="shared" si="0"/>
        <v>10</v>
      </c>
      <c r="L24" s="25"/>
      <c r="M24" s="26"/>
      <c r="N24" s="25"/>
      <c r="O24" s="26"/>
      <c r="P24" s="25"/>
      <c r="Q24" s="26"/>
      <c r="R24" s="25"/>
      <c r="S24" s="26"/>
      <c r="T24" s="12">
        <f t="shared" si="1"/>
        <v>10</v>
      </c>
      <c r="U24" s="25"/>
      <c r="V24" s="26"/>
      <c r="W24" s="25"/>
      <c r="X24" s="26"/>
      <c r="Y24" s="25"/>
      <c r="Z24" s="26"/>
      <c r="AA24" s="25"/>
      <c r="AB24" s="26"/>
      <c r="AC24" s="12">
        <f t="shared" si="2"/>
        <v>10</v>
      </c>
      <c r="AD24" s="83">
        <f t="shared" si="3"/>
        <v>10</v>
      </c>
      <c r="AE24" s="1"/>
    </row>
    <row r="25" spans="1:31" ht="21.75" customHeight="1" x14ac:dyDescent="0.35">
      <c r="A25" s="11">
        <v>14</v>
      </c>
      <c r="B25" s="7" t="str">
        <f>'CONCENTRADO CALIDAD SERVICIO'!B24</f>
        <v>NOMBRE DEL FUNCIONARIO</v>
      </c>
      <c r="C25" s="25"/>
      <c r="D25" s="26"/>
      <c r="E25" s="25"/>
      <c r="F25" s="26"/>
      <c r="G25" s="25"/>
      <c r="H25" s="26"/>
      <c r="I25" s="25"/>
      <c r="J25" s="26"/>
      <c r="K25" s="12">
        <f t="shared" si="0"/>
        <v>10</v>
      </c>
      <c r="L25" s="25"/>
      <c r="M25" s="26"/>
      <c r="N25" s="25"/>
      <c r="O25" s="26"/>
      <c r="P25" s="25"/>
      <c r="Q25" s="26"/>
      <c r="R25" s="25"/>
      <c r="S25" s="26"/>
      <c r="T25" s="12">
        <f t="shared" si="1"/>
        <v>10</v>
      </c>
      <c r="U25" s="25"/>
      <c r="V25" s="26"/>
      <c r="W25" s="25"/>
      <c r="X25" s="26"/>
      <c r="Y25" s="25"/>
      <c r="Z25" s="26"/>
      <c r="AA25" s="25"/>
      <c r="AB25" s="26"/>
      <c r="AC25" s="12">
        <f t="shared" si="2"/>
        <v>10</v>
      </c>
      <c r="AD25" s="83">
        <f t="shared" si="3"/>
        <v>10</v>
      </c>
      <c r="AE25" s="1"/>
    </row>
    <row r="26" spans="1:31" ht="21.75" customHeight="1" x14ac:dyDescent="0.35">
      <c r="A26" s="11">
        <v>15</v>
      </c>
      <c r="B26" s="7" t="str">
        <f>'CONCENTRADO CALIDAD SERVICIO'!B25</f>
        <v>NOMBRE DEL FUNCIONARIO</v>
      </c>
      <c r="C26" s="25"/>
      <c r="D26" s="26"/>
      <c r="E26" s="25"/>
      <c r="F26" s="26"/>
      <c r="G26" s="25"/>
      <c r="H26" s="26"/>
      <c r="I26" s="25"/>
      <c r="J26" s="26"/>
      <c r="K26" s="12">
        <f t="shared" si="0"/>
        <v>10</v>
      </c>
      <c r="L26" s="25"/>
      <c r="M26" s="26"/>
      <c r="N26" s="25"/>
      <c r="O26" s="26"/>
      <c r="P26" s="25"/>
      <c r="Q26" s="26"/>
      <c r="R26" s="25"/>
      <c r="S26" s="26"/>
      <c r="T26" s="12">
        <f t="shared" si="1"/>
        <v>10</v>
      </c>
      <c r="U26" s="25"/>
      <c r="V26" s="26"/>
      <c r="W26" s="25"/>
      <c r="X26" s="26"/>
      <c r="Y26" s="25"/>
      <c r="Z26" s="26"/>
      <c r="AA26" s="25"/>
      <c r="AB26" s="26"/>
      <c r="AC26" s="12">
        <f t="shared" si="2"/>
        <v>10</v>
      </c>
      <c r="AD26" s="83">
        <f t="shared" si="3"/>
        <v>10</v>
      </c>
      <c r="AE26" s="1"/>
    </row>
    <row r="27" spans="1:31" x14ac:dyDescent="0.35">
      <c r="A27" s="3" t="s">
        <v>50</v>
      </c>
    </row>
    <row r="28" spans="1:31" x14ac:dyDescent="0.35">
      <c r="A28" s="3" t="s">
        <v>49</v>
      </c>
    </row>
    <row r="29" spans="1:31" x14ac:dyDescent="0.35">
      <c r="A29" s="3" t="s">
        <v>34</v>
      </c>
    </row>
    <row r="30" spans="1:31" ht="28.5" customHeight="1" x14ac:dyDescent="0.35">
      <c r="A30" s="104" t="s">
        <v>13</v>
      </c>
      <c r="B30" s="104"/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</row>
    <row r="34" spans="1:19" x14ac:dyDescent="0.35">
      <c r="C34" s="108"/>
      <c r="D34" s="108"/>
      <c r="E34" s="108"/>
      <c r="F34" s="108"/>
      <c r="G34" s="108"/>
      <c r="H34" s="108"/>
      <c r="I34" s="108"/>
      <c r="J34" s="108"/>
      <c r="L34" s="108"/>
      <c r="M34" s="108"/>
      <c r="N34" s="108"/>
      <c r="O34" s="108"/>
      <c r="P34" s="108"/>
      <c r="Q34" s="108"/>
      <c r="R34" s="108"/>
      <c r="S34" s="108"/>
    </row>
    <row r="35" spans="1:19" x14ac:dyDescent="0.35">
      <c r="C35" s="104" t="s">
        <v>15</v>
      </c>
      <c r="D35" s="104"/>
      <c r="E35" s="104"/>
      <c r="F35" s="104"/>
      <c r="G35" s="104"/>
      <c r="H35" s="104"/>
      <c r="I35" s="104"/>
      <c r="J35" s="104"/>
      <c r="L35" s="105" t="s">
        <v>16</v>
      </c>
      <c r="M35" s="105"/>
      <c r="N35" s="105"/>
      <c r="O35" s="105"/>
      <c r="P35" s="105"/>
      <c r="Q35" s="105"/>
      <c r="R35" s="105"/>
      <c r="S35" s="105"/>
    </row>
    <row r="37" spans="1:19" x14ac:dyDescent="0.35">
      <c r="A37" t="str">
        <f>'CONCENTRADO CALIDAD SERVICIO'!A34</f>
        <v>INE     DERFE     Para uso exclusivo de las y los funcionarios de MAC y Vocalías del RFE</v>
      </c>
    </row>
  </sheetData>
  <mergeCells count="33">
    <mergeCell ref="U10:V10"/>
    <mergeCell ref="Y10:Z10"/>
    <mergeCell ref="AE9:AE11"/>
    <mergeCell ref="C7:D7"/>
    <mergeCell ref="I4:J4"/>
    <mergeCell ref="AD9:AD11"/>
    <mergeCell ref="P10:Q10"/>
    <mergeCell ref="L5:M5"/>
    <mergeCell ref="C9:J9"/>
    <mergeCell ref="L9:S9"/>
    <mergeCell ref="N5:O5"/>
    <mergeCell ref="N7:O7"/>
    <mergeCell ref="T4:AE4"/>
    <mergeCell ref="AC9:AC11"/>
    <mergeCell ref="G10:H10"/>
    <mergeCell ref="R10:S10"/>
    <mergeCell ref="U9:AB9"/>
    <mergeCell ref="AA10:AB10"/>
    <mergeCell ref="W10:X10"/>
    <mergeCell ref="C35:J35"/>
    <mergeCell ref="L35:S35"/>
    <mergeCell ref="K9:K11"/>
    <mergeCell ref="L10:M10"/>
    <mergeCell ref="N10:O10"/>
    <mergeCell ref="C10:D10"/>
    <mergeCell ref="E10:F10"/>
    <mergeCell ref="I10:J10"/>
    <mergeCell ref="A30:AE30"/>
    <mergeCell ref="L34:S34"/>
    <mergeCell ref="C34:J34"/>
    <mergeCell ref="T9:T11"/>
    <mergeCell ref="A9:A11"/>
    <mergeCell ref="B9:B11"/>
  </mergeCells>
  <printOptions horizontalCentered="1"/>
  <pageMargins left="0.23622047244094491" right="0.23622047244094491" top="0.74803149606299213" bottom="0.74803149606299213" header="0.31496062992125984" footer="0.31496062992125984"/>
  <pageSetup scale="6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K39"/>
  <sheetViews>
    <sheetView showGridLines="0" topLeftCell="A8" zoomScale="78" zoomScaleNormal="40" workbookViewId="0">
      <selection activeCell="C14" sqref="C14"/>
    </sheetView>
  </sheetViews>
  <sheetFormatPr baseColWidth="10" defaultRowHeight="14.5" x14ac:dyDescent="0.35"/>
  <cols>
    <col min="1" max="1" width="18.08984375" customWidth="1"/>
    <col min="3" max="3" width="12.6328125" customWidth="1"/>
    <col min="4" max="4" width="15.6328125" customWidth="1"/>
    <col min="6" max="6" width="13.6328125" customWidth="1"/>
    <col min="7" max="7" width="15.6328125" style="8" customWidth="1"/>
    <col min="8" max="8" width="17" customWidth="1"/>
    <col min="9" max="9" width="4.81640625" bestFit="1" customWidth="1"/>
    <col min="10" max="10" width="6.6328125" bestFit="1" customWidth="1"/>
    <col min="11" max="11" width="25.08984375" customWidth="1"/>
  </cols>
  <sheetData>
    <row r="4" spans="1:11" x14ac:dyDescent="0.35">
      <c r="K4" s="2" t="s">
        <v>20</v>
      </c>
    </row>
    <row r="5" spans="1:11" x14ac:dyDescent="0.35">
      <c r="K5" s="2" t="str">
        <f>'CONCENTRADO CALIDAD SERVICIO'!Z2</f>
        <v>Colocar el Nombre de la Entidad</v>
      </c>
    </row>
    <row r="6" spans="1:11" x14ac:dyDescent="0.35">
      <c r="A6" s="15"/>
      <c r="B6" s="15"/>
      <c r="C6" s="15"/>
      <c r="D6" s="15"/>
      <c r="E6" s="15"/>
      <c r="F6" s="15"/>
      <c r="G6" s="63"/>
      <c r="H6" s="15"/>
      <c r="I6" s="15"/>
      <c r="J6" s="15"/>
      <c r="K6" s="4" t="s">
        <v>35</v>
      </c>
    </row>
    <row r="7" spans="1:11" ht="58" x14ac:dyDescent="0.45">
      <c r="A7" s="20" t="str">
        <f>'CONCENTRADO CALIDAD SERVICIO'!B4</f>
        <v xml:space="preserve">Distrito </v>
      </c>
      <c r="B7" s="16">
        <f>'CONCENTRADO CALIDAD SERVICIO'!C4</f>
        <v>0</v>
      </c>
      <c r="C7" s="49"/>
      <c r="K7" s="37" t="str">
        <f>'CONCENTRADO CALIDAD SERVICIO'!P4</f>
        <v>Bitácora de Desempeño Módulos de Atención Ciudadana Calidad en el Servicio</v>
      </c>
    </row>
    <row r="8" spans="1:11" ht="18.5" x14ac:dyDescent="0.45">
      <c r="A8" s="20" t="s">
        <v>33</v>
      </c>
      <c r="B8" s="16">
        <f>'CONCENTRADO CALIDAD SERVICIO'!J4</f>
        <v>0</v>
      </c>
      <c r="C8" s="49"/>
      <c r="K8" s="2" t="s">
        <v>66</v>
      </c>
    </row>
    <row r="9" spans="1:11" ht="18.5" x14ac:dyDescent="0.45">
      <c r="A9" s="20"/>
      <c r="B9" s="16"/>
      <c r="C9" s="3"/>
      <c r="D9" s="36" t="str">
        <f>'CONCENTRADO CALIDAD SERVICIO'!G5</f>
        <v>ENE-ABR</v>
      </c>
      <c r="E9" s="36" t="str">
        <f>'CONCENTRADO CALIDAD SERVICIO'!H5</f>
        <v>MAY-AGO</v>
      </c>
      <c r="F9" s="36" t="str">
        <f>'CONCENTRADO CALIDAD SERVICIO'!I5</f>
        <v>SEP-DIC</v>
      </c>
      <c r="G9" s="64"/>
      <c r="I9" s="36"/>
      <c r="J9" s="36"/>
      <c r="K9" s="2">
        <f>'CONCENTRADO CALIDAD SERVICIO'!P6</f>
        <v>2025</v>
      </c>
    </row>
    <row r="10" spans="1:11" x14ac:dyDescent="0.35">
      <c r="A10" s="119" t="s">
        <v>14</v>
      </c>
      <c r="B10" s="119"/>
      <c r="C10" s="2" t="str">
        <f>'CONCENTRADO CALIDAD SERVICIO'!C6:F6</f>
        <v>Cuatrimestre</v>
      </c>
      <c r="D10" s="38" t="str">
        <f>IF('CONCENTRADO CALIDAD SERVICIO'!G6 = 0,"",'CONCENTRADO CALIDAD SERVICIO'!G6)</f>
        <v/>
      </c>
      <c r="E10" s="38" t="str">
        <f>IF('CONCENTRADO CALIDAD SERVICIO'!I6 = 0,"",'CONCENTRADO CALIDAD SERVICIO'!I6)</f>
        <v/>
      </c>
      <c r="F10" s="38" t="str">
        <f>IF('CONCENTRADO CALIDAD SERVICIO'!J6 = 0,"",'CONCENTRADO CALIDAD SERVICIO'!J6)</f>
        <v/>
      </c>
      <c r="G10" s="62" t="str">
        <f>IF('CONCENTRADO CALIDAD SERVICIO'!L6 = 0,"",'CONCENTRADO CALIDAD SERVICIO'!L6)</f>
        <v>Tercer Cuatrimestre</v>
      </c>
      <c r="H10" s="33"/>
      <c r="I10" s="33" t="str">
        <f>'CONCENTRADO CALIDAD SERVICIO'!N6</f>
        <v xml:space="preserve">Año </v>
      </c>
      <c r="J10" s="33">
        <f>'CONCENTRADO CALIDAD SERVICIO'!P6</f>
        <v>2025</v>
      </c>
      <c r="K10" s="2" t="str">
        <f>'CONCENTRADO CALIDAD SERVICIO'!Z6</f>
        <v>Versión: 6.6</v>
      </c>
    </row>
    <row r="11" spans="1:11" x14ac:dyDescent="0.35">
      <c r="A11" s="42"/>
      <c r="B11" s="42"/>
      <c r="C11" s="2"/>
      <c r="D11" s="33"/>
      <c r="E11" s="33"/>
      <c r="F11" s="33"/>
      <c r="G11" s="33"/>
      <c r="H11" s="33"/>
      <c r="I11" s="33"/>
      <c r="J11" s="33"/>
      <c r="K11" s="2" t="str">
        <f>'CONCENTRADO CALIDAD SERVICIO'!Z7</f>
        <v>Fecha Emisión: Agosto 2024</v>
      </c>
    </row>
    <row r="12" spans="1:11" ht="15.65" customHeight="1" x14ac:dyDescent="0.35">
      <c r="A12" s="103" t="s">
        <v>29</v>
      </c>
      <c r="B12" s="103" t="s">
        <v>41</v>
      </c>
      <c r="C12" s="121" t="s">
        <v>26</v>
      </c>
      <c r="D12" s="121"/>
      <c r="E12" s="121"/>
      <c r="F12" s="121"/>
      <c r="G12" s="123" t="s">
        <v>30</v>
      </c>
      <c r="H12" s="127" t="s">
        <v>42</v>
      </c>
      <c r="I12" s="128"/>
      <c r="J12" s="128"/>
      <c r="K12" s="129"/>
    </row>
    <row r="13" spans="1:11" ht="40.5" customHeight="1" x14ac:dyDescent="0.35">
      <c r="A13" s="103"/>
      <c r="B13" s="103"/>
      <c r="C13" s="34" t="s">
        <v>25</v>
      </c>
      <c r="D13" s="35" t="s">
        <v>40</v>
      </c>
      <c r="E13" s="34" t="s">
        <v>27</v>
      </c>
      <c r="F13" s="34" t="s">
        <v>28</v>
      </c>
      <c r="G13" s="123"/>
      <c r="H13" s="130"/>
      <c r="I13" s="131"/>
      <c r="J13" s="131"/>
      <c r="K13" s="132"/>
    </row>
    <row r="14" spans="1:11" ht="27" customHeight="1" x14ac:dyDescent="0.35">
      <c r="A14" s="122" t="s">
        <v>86</v>
      </c>
      <c r="B14" s="11" t="s">
        <v>23</v>
      </c>
      <c r="C14" s="27"/>
      <c r="D14" s="27"/>
      <c r="E14" s="27"/>
      <c r="F14" s="27"/>
      <c r="G14" s="11">
        <f>10-((C14+D14+E14+F14)*1)</f>
        <v>10</v>
      </c>
      <c r="H14" s="124"/>
      <c r="I14" s="125"/>
      <c r="J14" s="125"/>
      <c r="K14" s="126"/>
    </row>
    <row r="15" spans="1:11" ht="27" customHeight="1" x14ac:dyDescent="0.35">
      <c r="A15" s="122"/>
      <c r="B15" s="11" t="s">
        <v>24</v>
      </c>
      <c r="C15" s="27"/>
      <c r="D15" s="27"/>
      <c r="E15" s="27"/>
      <c r="F15" s="27"/>
      <c r="G15" s="11">
        <f>10-((C15+D15+E15+F15)*1)</f>
        <v>10</v>
      </c>
      <c r="H15" s="124"/>
      <c r="I15" s="125"/>
      <c r="J15" s="125"/>
      <c r="K15" s="126"/>
    </row>
    <row r="16" spans="1:11" ht="27" customHeight="1" x14ac:dyDescent="0.35">
      <c r="A16" s="122"/>
      <c r="B16" s="11" t="s">
        <v>48</v>
      </c>
      <c r="C16" s="27"/>
      <c r="D16" s="27"/>
      <c r="E16" s="27"/>
      <c r="F16" s="27"/>
      <c r="G16" s="11">
        <f>10-((C16+D16+E16+F16)*1)</f>
        <v>10</v>
      </c>
      <c r="H16" s="56"/>
      <c r="I16" s="57"/>
      <c r="J16" s="57"/>
      <c r="K16" s="58"/>
    </row>
    <row r="17" spans="1:11" ht="27" customHeight="1" x14ac:dyDescent="0.35">
      <c r="A17" s="122"/>
      <c r="B17" s="11" t="s">
        <v>82</v>
      </c>
      <c r="C17" s="27"/>
      <c r="D17" s="27"/>
      <c r="E17" s="27"/>
      <c r="F17" s="27"/>
      <c r="G17" s="11">
        <f>10-((C17+D17+E17+F17)*1)</f>
        <v>10</v>
      </c>
      <c r="H17" s="124"/>
      <c r="I17" s="125"/>
      <c r="J17" s="125"/>
      <c r="K17" s="126"/>
    </row>
    <row r="18" spans="1:11" ht="27" customHeight="1" x14ac:dyDescent="0.35">
      <c r="A18" s="122" t="s">
        <v>83</v>
      </c>
      <c r="B18" s="122"/>
      <c r="C18" s="122"/>
      <c r="D18" s="122"/>
      <c r="E18" s="122"/>
      <c r="F18" s="122"/>
      <c r="G18" s="17">
        <f>SUM(G14:G17)/4</f>
        <v>10</v>
      </c>
      <c r="H18" s="124"/>
      <c r="I18" s="125"/>
      <c r="J18" s="125"/>
      <c r="K18" s="126"/>
    </row>
    <row r="19" spans="1:11" ht="27" customHeight="1" x14ac:dyDescent="0.35">
      <c r="A19" s="122" t="s">
        <v>84</v>
      </c>
      <c r="B19" s="11" t="s">
        <v>23</v>
      </c>
      <c r="C19" s="27"/>
      <c r="D19" s="27"/>
      <c r="E19" s="27"/>
      <c r="F19" s="27"/>
      <c r="G19" s="11">
        <f>10-((C19+D19+E19+F19)*1)</f>
        <v>10</v>
      </c>
      <c r="H19" s="124"/>
      <c r="I19" s="125"/>
      <c r="J19" s="125"/>
      <c r="K19" s="126"/>
    </row>
    <row r="20" spans="1:11" ht="27" customHeight="1" x14ac:dyDescent="0.35">
      <c r="A20" s="122"/>
      <c r="B20" s="11" t="s">
        <v>24</v>
      </c>
      <c r="C20" s="27"/>
      <c r="D20" s="27"/>
      <c r="E20" s="27"/>
      <c r="F20" s="27"/>
      <c r="G20" s="11">
        <f>10-((C20+D20+E20+F20)*1)</f>
        <v>10</v>
      </c>
      <c r="H20" s="124"/>
      <c r="I20" s="125"/>
      <c r="J20" s="125"/>
      <c r="K20" s="126"/>
    </row>
    <row r="21" spans="1:11" ht="27" customHeight="1" x14ac:dyDescent="0.35">
      <c r="A21" s="122"/>
      <c r="B21" s="11" t="s">
        <v>48</v>
      </c>
      <c r="C21" s="27"/>
      <c r="D21" s="27"/>
      <c r="E21" s="27"/>
      <c r="F21" s="27"/>
      <c r="G21" s="11">
        <f>10-((C21+D21+E21+F21)*1)</f>
        <v>10</v>
      </c>
      <c r="H21" s="56"/>
      <c r="I21" s="57"/>
      <c r="J21" s="57"/>
      <c r="K21" s="58"/>
    </row>
    <row r="22" spans="1:11" ht="27" customHeight="1" x14ac:dyDescent="0.35">
      <c r="A22" s="122"/>
      <c r="B22" s="11" t="s">
        <v>82</v>
      </c>
      <c r="C22" s="27"/>
      <c r="D22" s="27"/>
      <c r="E22" s="27"/>
      <c r="F22" s="27"/>
      <c r="G22" s="11">
        <f>10-((C22+D22+E22+F22)*1)</f>
        <v>10</v>
      </c>
      <c r="H22" s="124"/>
      <c r="I22" s="125"/>
      <c r="J22" s="125"/>
      <c r="K22" s="126"/>
    </row>
    <row r="23" spans="1:11" ht="27" customHeight="1" x14ac:dyDescent="0.35">
      <c r="A23" s="122" t="s">
        <v>83</v>
      </c>
      <c r="B23" s="122"/>
      <c r="C23" s="122"/>
      <c r="D23" s="122"/>
      <c r="E23" s="122"/>
      <c r="F23" s="122"/>
      <c r="G23" s="17">
        <f>SUM(G19:G22)/4</f>
        <v>10</v>
      </c>
      <c r="H23" s="124"/>
      <c r="I23" s="125"/>
      <c r="J23" s="125"/>
      <c r="K23" s="126"/>
    </row>
    <row r="24" spans="1:11" ht="27" customHeight="1" x14ac:dyDescent="0.35">
      <c r="A24" s="122" t="s">
        <v>85</v>
      </c>
      <c r="B24" s="11" t="s">
        <v>23</v>
      </c>
      <c r="C24" s="11"/>
      <c r="D24" s="11"/>
      <c r="E24" s="11"/>
      <c r="F24" s="11"/>
      <c r="G24" s="11">
        <f>10-((C24+D24+E24+F24)*1)</f>
        <v>10</v>
      </c>
      <c r="H24" s="56"/>
      <c r="I24" s="57"/>
      <c r="J24" s="57"/>
      <c r="K24" s="58"/>
    </row>
    <row r="25" spans="1:11" ht="27" customHeight="1" x14ac:dyDescent="0.35">
      <c r="A25" s="122"/>
      <c r="B25" s="11" t="s">
        <v>24</v>
      </c>
      <c r="C25" s="27"/>
      <c r="D25" s="27"/>
      <c r="E25" s="27"/>
      <c r="F25" s="27"/>
      <c r="G25" s="11">
        <f>10-((C25+D25+E25+F25)*1)</f>
        <v>10</v>
      </c>
      <c r="H25" s="124"/>
      <c r="I25" s="125"/>
      <c r="J25" s="125"/>
      <c r="K25" s="126"/>
    </row>
    <row r="26" spans="1:11" ht="27" customHeight="1" x14ac:dyDescent="0.35">
      <c r="A26" s="122"/>
      <c r="B26" s="11" t="s">
        <v>48</v>
      </c>
      <c r="C26" s="27"/>
      <c r="D26" s="27"/>
      <c r="E26" s="27"/>
      <c r="F26" s="27"/>
      <c r="G26" s="11">
        <f>10-((C26+D26+E26+F26)*1)</f>
        <v>10</v>
      </c>
      <c r="H26" s="124"/>
      <c r="I26" s="125"/>
      <c r="J26" s="125"/>
      <c r="K26" s="126"/>
    </row>
    <row r="27" spans="1:11" ht="27" customHeight="1" x14ac:dyDescent="0.35">
      <c r="A27" s="122"/>
      <c r="B27" s="11" t="s">
        <v>82</v>
      </c>
      <c r="C27" s="27"/>
      <c r="D27" s="27"/>
      <c r="E27" s="27"/>
      <c r="F27" s="27"/>
      <c r="G27" s="11">
        <f>10-((C27+D27+E27+F27)*1)</f>
        <v>10</v>
      </c>
      <c r="H27" s="124"/>
      <c r="I27" s="125"/>
      <c r="J27" s="125"/>
      <c r="K27" s="126"/>
    </row>
    <row r="28" spans="1:11" ht="27" customHeight="1" x14ac:dyDescent="0.35">
      <c r="A28" s="122" t="s">
        <v>83</v>
      </c>
      <c r="B28" s="122"/>
      <c r="C28" s="122"/>
      <c r="D28" s="122"/>
      <c r="E28" s="122"/>
      <c r="F28" s="122"/>
      <c r="G28" s="17">
        <f>SUM(G24:G27)/4</f>
        <v>10</v>
      </c>
      <c r="H28" s="124"/>
      <c r="I28" s="125"/>
      <c r="J28" s="125"/>
      <c r="K28" s="126"/>
    </row>
    <row r="29" spans="1:11" ht="31.5" customHeight="1" x14ac:dyDescent="0.35">
      <c r="A29" s="120" t="s">
        <v>81</v>
      </c>
      <c r="B29" s="120"/>
      <c r="C29" s="120"/>
      <c r="D29" s="120"/>
      <c r="E29" s="120"/>
      <c r="F29" s="120"/>
      <c r="G29" s="18">
        <f>(G28+G18+G23)/3</f>
        <v>10</v>
      </c>
      <c r="H29" s="124"/>
      <c r="I29" s="125"/>
      <c r="J29" s="125"/>
      <c r="K29" s="126"/>
    </row>
    <row r="30" spans="1:11" x14ac:dyDescent="0.35">
      <c r="A30" s="3" t="s">
        <v>31</v>
      </c>
    </row>
    <row r="31" spans="1:11" x14ac:dyDescent="0.35">
      <c r="A31" s="3" t="s">
        <v>43</v>
      </c>
    </row>
    <row r="34" spans="1:11" x14ac:dyDescent="0.35">
      <c r="A34" s="98" t="s">
        <v>13</v>
      </c>
      <c r="B34" s="98"/>
      <c r="C34" s="98"/>
      <c r="D34" s="98"/>
      <c r="E34" s="98"/>
      <c r="F34" s="98"/>
      <c r="G34" s="98"/>
      <c r="H34" s="98"/>
      <c r="I34" s="98"/>
      <c r="J34" s="98"/>
      <c r="K34" s="98"/>
    </row>
    <row r="36" spans="1:11" x14ac:dyDescent="0.35">
      <c r="A36" s="108"/>
      <c r="B36" s="108"/>
      <c r="C36" s="108"/>
      <c r="K36" s="10"/>
    </row>
    <row r="37" spans="1:11" x14ac:dyDescent="0.35">
      <c r="A37" s="104" t="s">
        <v>15</v>
      </c>
      <c r="B37" s="104"/>
      <c r="C37" s="104"/>
      <c r="K37" s="9" t="s">
        <v>16</v>
      </c>
    </row>
    <row r="39" spans="1:11" x14ac:dyDescent="0.35">
      <c r="A39" t="str">
        <f>'CONCENTRADO CALIDAD SERVICIO'!A34</f>
        <v>INE     DERFE     Para uso exclusivo de las y los funcionarios de MAC y Vocalías del RFE</v>
      </c>
    </row>
  </sheetData>
  <mergeCells count="29">
    <mergeCell ref="A36:C36"/>
    <mergeCell ref="A37:C37"/>
    <mergeCell ref="H28:K28"/>
    <mergeCell ref="H29:K29"/>
    <mergeCell ref="H18:K18"/>
    <mergeCell ref="H25:K25"/>
    <mergeCell ref="H26:K26"/>
    <mergeCell ref="H27:K27"/>
    <mergeCell ref="A19:A22"/>
    <mergeCell ref="H19:K19"/>
    <mergeCell ref="H20:K20"/>
    <mergeCell ref="H22:K22"/>
    <mergeCell ref="A23:F23"/>
    <mergeCell ref="H23:K23"/>
    <mergeCell ref="A24:A27"/>
    <mergeCell ref="A10:B10"/>
    <mergeCell ref="A34:K34"/>
    <mergeCell ref="A29:F29"/>
    <mergeCell ref="C12:F12"/>
    <mergeCell ref="A12:A13"/>
    <mergeCell ref="B12:B13"/>
    <mergeCell ref="A14:A17"/>
    <mergeCell ref="G12:G13"/>
    <mergeCell ref="A18:F18"/>
    <mergeCell ref="A28:F28"/>
    <mergeCell ref="H17:K17"/>
    <mergeCell ref="H12:K13"/>
    <mergeCell ref="H14:K14"/>
    <mergeCell ref="H15:K15"/>
  </mergeCells>
  <printOptions horizontalCentered="1"/>
  <pageMargins left="0.23622047244094491" right="0.23622047244094491" top="0.74803149606299213" bottom="0.74803149606299213" header="0.31496062992125984" footer="0.31496062992125984"/>
  <pageSetup scale="8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37"/>
  <sheetViews>
    <sheetView showGridLines="0" topLeftCell="A2" zoomScale="80" zoomScaleNormal="40" workbookViewId="0">
      <selection activeCell="C12" sqref="C12"/>
    </sheetView>
  </sheetViews>
  <sheetFormatPr baseColWidth="10" defaultRowHeight="14.5" x14ac:dyDescent="0.35"/>
  <cols>
    <col min="1" max="1" width="10.90625" style="8"/>
    <col min="2" max="2" width="42.453125" style="8" customWidth="1"/>
    <col min="3" max="3" width="11.81640625" style="8" bestFit="1" customWidth="1"/>
    <col min="4" max="4" width="8.6328125" style="8" bestFit="1" customWidth="1"/>
    <col min="5" max="5" width="9.36328125" style="8" bestFit="1" customWidth="1"/>
    <col min="6" max="6" width="8.08984375" style="8" bestFit="1" customWidth="1"/>
    <col min="7" max="7" width="11.90625" style="8" customWidth="1"/>
    <col min="8" max="8" width="7.90625" style="8" bestFit="1" customWidth="1"/>
    <col min="9" max="9" width="8.453125" style="8" bestFit="1" customWidth="1"/>
    <col min="10" max="10" width="7.90625" style="8" bestFit="1" customWidth="1"/>
    <col min="11" max="11" width="8.08984375" style="8" bestFit="1" customWidth="1"/>
    <col min="12" max="12" width="15" style="8" customWidth="1"/>
    <col min="13" max="13" width="7.90625" style="8" bestFit="1" customWidth="1"/>
    <col min="14" max="14" width="8.453125" style="8" bestFit="1" customWidth="1"/>
    <col min="15" max="15" width="7.90625" style="8" bestFit="1" customWidth="1"/>
    <col min="16" max="16" width="8.08984375" style="8" bestFit="1" customWidth="1"/>
    <col min="17" max="17" width="12.08984375" style="66" customWidth="1"/>
    <col min="18" max="18" width="16.453125" style="8" customWidth="1"/>
    <col min="19" max="19" width="41.90625" style="8" customWidth="1"/>
    <col min="20" max="16384" width="10.90625" style="8"/>
  </cols>
  <sheetData>
    <row r="1" spans="1:19" x14ac:dyDescent="0.35">
      <c r="S1" s="41" t="s">
        <v>20</v>
      </c>
    </row>
    <row r="2" spans="1:19" x14ac:dyDescent="0.35">
      <c r="S2" s="41" t="str">
        <f>'CONCENTRADO CALIDAD SERVICIO'!Z2</f>
        <v>Colocar el Nombre de la Entidad</v>
      </c>
    </row>
    <row r="3" spans="1:19" x14ac:dyDescent="0.35">
      <c r="A3" s="63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7"/>
      <c r="R3" s="63"/>
      <c r="S3" s="68" t="s">
        <v>35</v>
      </c>
    </row>
    <row r="4" spans="1:19" ht="43.25" customHeight="1" x14ac:dyDescent="0.35">
      <c r="A4" s="13" t="str">
        <f>'CONCENTRADO CALIDAD SERVICIO'!B4</f>
        <v xml:space="preserve">Distrito </v>
      </c>
      <c r="B4" s="14">
        <f>'CONCENTRADO CALIDAD SERVICIO'!C4</f>
        <v>0</v>
      </c>
      <c r="C4" s="133"/>
      <c r="D4" s="133"/>
      <c r="E4" s="133"/>
      <c r="F4" s="133"/>
      <c r="G4" s="134"/>
      <c r="H4" s="134"/>
      <c r="I4" s="33"/>
      <c r="J4" s="33"/>
      <c r="R4" s="48"/>
      <c r="S4" s="43" t="str">
        <f>'CONCENTRADO CALIDAD SERVICIO'!P4</f>
        <v>Bitácora de Desempeño Módulos de Atención Ciudadana Calidad en el Servicio</v>
      </c>
    </row>
    <row r="5" spans="1:19" ht="18.5" x14ac:dyDescent="0.35">
      <c r="A5" s="13" t="str">
        <f>'CALIDAD EN EL SERVICIO'!A8</f>
        <v>Módulo</v>
      </c>
      <c r="B5" s="14">
        <f>'CONCENTRADO CALIDAD SERVICIO'!P6</f>
        <v>2025</v>
      </c>
      <c r="C5" s="6"/>
      <c r="D5" s="6"/>
      <c r="E5" s="6"/>
      <c r="F5" s="69"/>
      <c r="G5" s="69"/>
      <c r="H5" s="69"/>
      <c r="I5" s="69"/>
      <c r="J5" s="69"/>
      <c r="S5" s="41" t="s">
        <v>67</v>
      </c>
    </row>
    <row r="6" spans="1:19" ht="15.5" x14ac:dyDescent="0.35">
      <c r="A6" s="70"/>
      <c r="B6" s="19"/>
      <c r="C6" s="6"/>
      <c r="D6" s="64" t="str">
        <f>'CONCENTRADO CALIDAD SERVICIO'!G5</f>
        <v>ENE-ABR</v>
      </c>
      <c r="E6" s="64" t="str">
        <f>'CONCENTRADO CALIDAD SERVICIO'!H5</f>
        <v>MAY-AGO</v>
      </c>
      <c r="F6" s="64" t="str">
        <f>'CONCENTRADO CALIDAD SERVICIO'!I5</f>
        <v>SEP-DIC</v>
      </c>
      <c r="G6" s="64"/>
      <c r="H6" s="64"/>
      <c r="L6" s="64"/>
      <c r="M6" s="64"/>
      <c r="N6" s="64"/>
      <c r="O6" s="64"/>
      <c r="P6" s="64"/>
      <c r="Q6" s="71"/>
      <c r="R6" s="64"/>
      <c r="S6" s="41">
        <f>'CONCENTRADO CALIDAD SERVICIO'!P6</f>
        <v>2025</v>
      </c>
    </row>
    <row r="7" spans="1:19" x14ac:dyDescent="0.35">
      <c r="B7" s="41" t="str">
        <f>'CALIDAD EN EL SERVICIO'!A10</f>
        <v>Periodo de verificación</v>
      </c>
      <c r="C7" s="41" t="str">
        <f>'CONCENTRADO CALIDAD SERVICIO'!C6</f>
        <v>Cuatrimestre</v>
      </c>
      <c r="D7" s="38" t="str">
        <f>IF('CONCENTRADO CALIDAD SERVICIO'!G6 = 0,"",'CONCENTRADO CALIDAD SERVICIO'!G6)</f>
        <v/>
      </c>
      <c r="E7" s="38"/>
      <c r="F7" s="38" t="str">
        <f>IF('CONCENTRADO CALIDAD SERVICIO'!I6 = 0,"",'CONCENTRADO CALIDAD SERVICIO'!I6)</f>
        <v/>
      </c>
      <c r="G7" s="62" t="str">
        <f>IF('CONCENTRADO CALIDAD SERVICIO'!J6 = 0,"",'CONCENTRADO CALIDAD SERVICIO'!J6)</f>
        <v/>
      </c>
      <c r="H7" s="33" t="str">
        <f>IF('CONCENTRADO CALIDAD SERVICIO'!L6 = 0,"",'CONCENTRADO CALIDAD SERVICIO'!L6)</f>
        <v>Tercer Cuatrimestre</v>
      </c>
      <c r="K7" s="33"/>
      <c r="L7" s="33" t="str">
        <f>'CONCENTRADO CALIDAD SERVICIO'!N6</f>
        <v xml:space="preserve">Año </v>
      </c>
      <c r="M7" s="8">
        <f>'CONCENTRADO CALIDAD SERVICIO'!P6</f>
        <v>2025</v>
      </c>
      <c r="N7" s="33"/>
      <c r="O7" s="33"/>
      <c r="P7" s="33"/>
      <c r="Q7" s="65"/>
      <c r="S7" s="41" t="str">
        <f>'CONCENTRADO CALIDAD SERVICIO'!Z6</f>
        <v>Versión: 6.6</v>
      </c>
    </row>
    <row r="8" spans="1:19" x14ac:dyDescent="0.35">
      <c r="B8" s="41"/>
      <c r="C8" s="72"/>
      <c r="D8" s="33"/>
      <c r="E8" s="33"/>
      <c r="F8" s="33"/>
      <c r="G8" s="33"/>
      <c r="H8" s="33"/>
      <c r="K8" s="33"/>
      <c r="L8" s="33"/>
      <c r="M8" s="33"/>
      <c r="N8" s="33"/>
      <c r="O8" s="33"/>
      <c r="P8" s="33"/>
      <c r="Q8" s="65"/>
      <c r="S8" s="41" t="str">
        <f>'CONCENTRADO CALIDAD SERVICIO'!Z7</f>
        <v>Fecha Emisión: Agosto 2024</v>
      </c>
    </row>
    <row r="9" spans="1:19" ht="14.4" customHeight="1" x14ac:dyDescent="0.35">
      <c r="A9" s="103" t="s">
        <v>0</v>
      </c>
      <c r="B9" s="103" t="s">
        <v>1</v>
      </c>
      <c r="C9" s="103" t="str">
        <f>PUNTUALIDAD!C9</f>
        <v>Primer Cuatrimestre</v>
      </c>
      <c r="D9" s="103"/>
      <c r="E9" s="103"/>
      <c r="F9" s="103"/>
      <c r="G9" s="123" t="s">
        <v>83</v>
      </c>
      <c r="H9" s="103" t="str">
        <f>PUNTUALIDAD!L9</f>
        <v>Segundo Cuatrimestre</v>
      </c>
      <c r="I9" s="103"/>
      <c r="J9" s="135"/>
      <c r="K9" s="135"/>
      <c r="L9" s="123" t="s">
        <v>83</v>
      </c>
      <c r="M9" s="103" t="str">
        <f>PUNTUALIDAD!U9</f>
        <v>Tercer Cuatrimestre</v>
      </c>
      <c r="N9" s="103"/>
      <c r="O9" s="135"/>
      <c r="P9" s="135"/>
      <c r="Q9" s="123" t="s">
        <v>83</v>
      </c>
      <c r="R9" s="123" t="s">
        <v>81</v>
      </c>
      <c r="S9" s="123" t="s">
        <v>46</v>
      </c>
    </row>
    <row r="10" spans="1:19" x14ac:dyDescent="0.35">
      <c r="A10" s="103"/>
      <c r="B10" s="103"/>
      <c r="C10" s="136" t="s">
        <v>17</v>
      </c>
      <c r="D10" s="136" t="s">
        <v>18</v>
      </c>
      <c r="E10" s="136" t="s">
        <v>19</v>
      </c>
      <c r="F10" s="136" t="s">
        <v>80</v>
      </c>
      <c r="G10" s="123"/>
      <c r="H10" s="136" t="s">
        <v>17</v>
      </c>
      <c r="I10" s="136" t="s">
        <v>18</v>
      </c>
      <c r="J10" s="136" t="s">
        <v>19</v>
      </c>
      <c r="K10" s="136" t="s">
        <v>80</v>
      </c>
      <c r="L10" s="123"/>
      <c r="M10" s="136" t="s">
        <v>17</v>
      </c>
      <c r="N10" s="136" t="s">
        <v>18</v>
      </c>
      <c r="O10" s="136" t="s">
        <v>19</v>
      </c>
      <c r="P10" s="136" t="s">
        <v>80</v>
      </c>
      <c r="Q10" s="123"/>
      <c r="R10" s="123"/>
      <c r="S10" s="123"/>
    </row>
    <row r="11" spans="1:19" x14ac:dyDescent="0.35">
      <c r="A11" s="103"/>
      <c r="B11" s="103"/>
      <c r="C11" s="135"/>
      <c r="D11" s="135"/>
      <c r="E11" s="135"/>
      <c r="F11" s="135"/>
      <c r="G11" s="123"/>
      <c r="H11" s="135"/>
      <c r="I11" s="135"/>
      <c r="J11" s="135"/>
      <c r="K11" s="135"/>
      <c r="L11" s="123"/>
      <c r="M11" s="135"/>
      <c r="N11" s="135"/>
      <c r="O11" s="135"/>
      <c r="P11" s="135"/>
      <c r="Q11" s="123"/>
      <c r="R11" s="123"/>
      <c r="S11" s="123"/>
    </row>
    <row r="12" spans="1:19" ht="21.75" customHeight="1" x14ac:dyDescent="0.35">
      <c r="A12" s="11">
        <v>1</v>
      </c>
      <c r="B12" s="7" t="str">
        <f>'CONCENTRADO CALIDAD SERVICIO'!B11</f>
        <v>NOMBRE DEL FUNCIONARIO</v>
      </c>
      <c r="C12" s="27"/>
      <c r="D12" s="27"/>
      <c r="E12" s="27"/>
      <c r="F12" s="27"/>
      <c r="G12" s="73">
        <f>10-((C12+D12+E12+F12)*0.5)</f>
        <v>10</v>
      </c>
      <c r="H12" s="27"/>
      <c r="I12" s="27"/>
      <c r="J12" s="27"/>
      <c r="K12" s="27"/>
      <c r="L12" s="73">
        <f>10-((H12+I12+J12+K12)*0.5)</f>
        <v>10</v>
      </c>
      <c r="M12" s="74"/>
      <c r="N12" s="74"/>
      <c r="O12" s="74"/>
      <c r="P12" s="74"/>
      <c r="Q12" s="73">
        <f>10-((M12+N12+O12+P12)*0.5)</f>
        <v>10</v>
      </c>
      <c r="R12" s="84">
        <f>(G12+L12+Q12)/3</f>
        <v>10</v>
      </c>
      <c r="S12" s="24"/>
    </row>
    <row r="13" spans="1:19" ht="21.75" customHeight="1" x14ac:dyDescent="0.35">
      <c r="A13" s="11">
        <v>2</v>
      </c>
      <c r="B13" s="7" t="str">
        <f>'CONCENTRADO CALIDAD SERVICIO'!B12</f>
        <v>NOMBRE DEL FUNCIONARIO</v>
      </c>
      <c r="C13" s="27"/>
      <c r="D13" s="27"/>
      <c r="E13" s="27"/>
      <c r="F13" s="27"/>
      <c r="G13" s="73">
        <f t="shared" ref="G13:G26" si="0">10-((C13+D13+E13+F13)*0.5)</f>
        <v>10</v>
      </c>
      <c r="H13" s="27"/>
      <c r="I13" s="27"/>
      <c r="J13" s="27"/>
      <c r="K13" s="27"/>
      <c r="L13" s="73">
        <f t="shared" ref="L13:L26" si="1">10-((H13+I13+J13+K13)*0.5)</f>
        <v>10</v>
      </c>
      <c r="M13" s="74"/>
      <c r="N13" s="74"/>
      <c r="O13" s="74"/>
      <c r="P13" s="74"/>
      <c r="Q13" s="73">
        <f t="shared" ref="Q13:Q26" si="2">10-((M13+N13+O13+P13)*0.5)</f>
        <v>10</v>
      </c>
      <c r="R13" s="84">
        <f t="shared" ref="R13:R26" si="3">(G13+L13+Q13)/3</f>
        <v>10</v>
      </c>
      <c r="S13" s="24"/>
    </row>
    <row r="14" spans="1:19" ht="21.75" customHeight="1" x14ac:dyDescent="0.35">
      <c r="A14" s="11">
        <v>3</v>
      </c>
      <c r="B14" s="7" t="str">
        <f>'CONCENTRADO CALIDAD SERVICIO'!B13</f>
        <v>NOMBRE DEL FUNCIONARIO</v>
      </c>
      <c r="C14" s="27"/>
      <c r="D14" s="27"/>
      <c r="E14" s="27"/>
      <c r="F14" s="27"/>
      <c r="G14" s="73">
        <f t="shared" si="0"/>
        <v>10</v>
      </c>
      <c r="H14" s="27"/>
      <c r="I14" s="27"/>
      <c r="J14" s="27"/>
      <c r="K14" s="27"/>
      <c r="L14" s="73">
        <f t="shared" si="1"/>
        <v>10</v>
      </c>
      <c r="M14" s="74"/>
      <c r="N14" s="74"/>
      <c r="O14" s="74"/>
      <c r="P14" s="74"/>
      <c r="Q14" s="73">
        <f t="shared" si="2"/>
        <v>10</v>
      </c>
      <c r="R14" s="84">
        <f t="shared" si="3"/>
        <v>10</v>
      </c>
      <c r="S14" s="24"/>
    </row>
    <row r="15" spans="1:19" ht="21.75" customHeight="1" x14ac:dyDescent="0.35">
      <c r="A15" s="11">
        <v>4</v>
      </c>
      <c r="B15" s="7" t="str">
        <f>'CONCENTRADO CALIDAD SERVICIO'!B14</f>
        <v>NOMBRE DEL FUNCIONARIO</v>
      </c>
      <c r="C15" s="27"/>
      <c r="D15" s="27"/>
      <c r="E15" s="27"/>
      <c r="F15" s="27"/>
      <c r="G15" s="73">
        <f t="shared" si="0"/>
        <v>10</v>
      </c>
      <c r="H15" s="27"/>
      <c r="I15" s="27"/>
      <c r="J15" s="27"/>
      <c r="K15" s="27"/>
      <c r="L15" s="73">
        <f t="shared" si="1"/>
        <v>10</v>
      </c>
      <c r="M15" s="74"/>
      <c r="N15" s="74"/>
      <c r="O15" s="74"/>
      <c r="P15" s="74"/>
      <c r="Q15" s="73">
        <f t="shared" si="2"/>
        <v>10</v>
      </c>
      <c r="R15" s="84">
        <f t="shared" si="3"/>
        <v>10</v>
      </c>
      <c r="S15" s="24"/>
    </row>
    <row r="16" spans="1:19" ht="21.75" customHeight="1" x14ac:dyDescent="0.35">
      <c r="A16" s="11">
        <v>5</v>
      </c>
      <c r="B16" s="7" t="str">
        <f>'CONCENTRADO CALIDAD SERVICIO'!B15</f>
        <v>NOMBRE DEL FUNCIONARIO</v>
      </c>
      <c r="C16" s="27"/>
      <c r="D16" s="27"/>
      <c r="E16" s="27"/>
      <c r="F16" s="27"/>
      <c r="G16" s="73">
        <f t="shared" si="0"/>
        <v>10</v>
      </c>
      <c r="H16" s="27"/>
      <c r="I16" s="27"/>
      <c r="J16" s="27"/>
      <c r="K16" s="27"/>
      <c r="L16" s="73">
        <f t="shared" si="1"/>
        <v>10</v>
      </c>
      <c r="M16" s="74"/>
      <c r="N16" s="74"/>
      <c r="O16" s="74"/>
      <c r="P16" s="74"/>
      <c r="Q16" s="73">
        <f t="shared" si="2"/>
        <v>10</v>
      </c>
      <c r="R16" s="84">
        <f t="shared" si="3"/>
        <v>10</v>
      </c>
      <c r="S16" s="24"/>
    </row>
    <row r="17" spans="1:19" ht="21.75" customHeight="1" x14ac:dyDescent="0.35">
      <c r="A17" s="11">
        <v>6</v>
      </c>
      <c r="B17" s="7" t="str">
        <f>'CONCENTRADO CALIDAD SERVICIO'!B16</f>
        <v>NOMBRE DEL FUNCIONARIO</v>
      </c>
      <c r="C17" s="27"/>
      <c r="D17" s="27"/>
      <c r="E17" s="27"/>
      <c r="F17" s="27"/>
      <c r="G17" s="73">
        <f t="shared" si="0"/>
        <v>10</v>
      </c>
      <c r="H17" s="27"/>
      <c r="I17" s="27"/>
      <c r="J17" s="27"/>
      <c r="K17" s="27"/>
      <c r="L17" s="73">
        <f t="shared" si="1"/>
        <v>10</v>
      </c>
      <c r="M17" s="74"/>
      <c r="N17" s="74"/>
      <c r="O17" s="74"/>
      <c r="P17" s="74"/>
      <c r="Q17" s="73">
        <f t="shared" si="2"/>
        <v>10</v>
      </c>
      <c r="R17" s="84">
        <f t="shared" si="3"/>
        <v>10</v>
      </c>
      <c r="S17" s="24"/>
    </row>
    <row r="18" spans="1:19" ht="21.75" customHeight="1" x14ac:dyDescent="0.35">
      <c r="A18" s="11">
        <v>7</v>
      </c>
      <c r="B18" s="7" t="str">
        <f>'CONCENTRADO CALIDAD SERVICIO'!B17</f>
        <v>NOMBRE DEL FUNCIONARIO</v>
      </c>
      <c r="C18" s="27"/>
      <c r="D18" s="27"/>
      <c r="E18" s="27"/>
      <c r="F18" s="27"/>
      <c r="G18" s="73">
        <f t="shared" si="0"/>
        <v>10</v>
      </c>
      <c r="H18" s="27"/>
      <c r="I18" s="27"/>
      <c r="J18" s="27"/>
      <c r="K18" s="27"/>
      <c r="L18" s="73">
        <f t="shared" si="1"/>
        <v>10</v>
      </c>
      <c r="M18" s="74"/>
      <c r="N18" s="74"/>
      <c r="O18" s="74"/>
      <c r="P18" s="74"/>
      <c r="Q18" s="73">
        <f t="shared" si="2"/>
        <v>10</v>
      </c>
      <c r="R18" s="84">
        <f t="shared" si="3"/>
        <v>10</v>
      </c>
      <c r="S18" s="24"/>
    </row>
    <row r="19" spans="1:19" ht="21.75" customHeight="1" x14ac:dyDescent="0.35">
      <c r="A19" s="11">
        <v>8</v>
      </c>
      <c r="B19" s="7" t="str">
        <f>'CONCENTRADO CALIDAD SERVICIO'!B18</f>
        <v>NOMBRE DEL FUNCIONARIO</v>
      </c>
      <c r="C19" s="27"/>
      <c r="D19" s="27"/>
      <c r="E19" s="27"/>
      <c r="F19" s="27"/>
      <c r="G19" s="73">
        <f t="shared" si="0"/>
        <v>10</v>
      </c>
      <c r="H19" s="27"/>
      <c r="I19" s="27"/>
      <c r="J19" s="27"/>
      <c r="K19" s="27"/>
      <c r="L19" s="73">
        <f t="shared" si="1"/>
        <v>10</v>
      </c>
      <c r="M19" s="74"/>
      <c r="N19" s="74"/>
      <c r="O19" s="74"/>
      <c r="P19" s="74"/>
      <c r="Q19" s="73">
        <f t="shared" si="2"/>
        <v>10</v>
      </c>
      <c r="R19" s="84">
        <f t="shared" si="3"/>
        <v>10</v>
      </c>
      <c r="S19" s="24"/>
    </row>
    <row r="20" spans="1:19" ht="21.75" customHeight="1" x14ac:dyDescent="0.35">
      <c r="A20" s="11">
        <v>9</v>
      </c>
      <c r="B20" s="7" t="str">
        <f>'CONCENTRADO CALIDAD SERVICIO'!B19</f>
        <v>NOMBRE DEL FUNCIONARIO</v>
      </c>
      <c r="C20" s="27"/>
      <c r="D20" s="27"/>
      <c r="E20" s="27"/>
      <c r="F20" s="27"/>
      <c r="G20" s="73">
        <f t="shared" si="0"/>
        <v>10</v>
      </c>
      <c r="H20" s="27"/>
      <c r="I20" s="27"/>
      <c r="J20" s="27"/>
      <c r="K20" s="27"/>
      <c r="L20" s="73">
        <f t="shared" si="1"/>
        <v>10</v>
      </c>
      <c r="M20" s="74"/>
      <c r="N20" s="74"/>
      <c r="O20" s="74"/>
      <c r="P20" s="74"/>
      <c r="Q20" s="73">
        <f t="shared" si="2"/>
        <v>10</v>
      </c>
      <c r="R20" s="84">
        <f t="shared" si="3"/>
        <v>10</v>
      </c>
      <c r="S20" s="24"/>
    </row>
    <row r="21" spans="1:19" ht="21.75" customHeight="1" x14ac:dyDescent="0.35">
      <c r="A21" s="11">
        <v>10</v>
      </c>
      <c r="B21" s="7" t="str">
        <f>'CONCENTRADO CALIDAD SERVICIO'!B20</f>
        <v>NOMBRE DEL FUNCIONARIO</v>
      </c>
      <c r="C21" s="27"/>
      <c r="D21" s="27"/>
      <c r="E21" s="27"/>
      <c r="F21" s="27"/>
      <c r="G21" s="73">
        <f t="shared" si="0"/>
        <v>10</v>
      </c>
      <c r="H21" s="27"/>
      <c r="I21" s="27"/>
      <c r="J21" s="27"/>
      <c r="K21" s="27"/>
      <c r="L21" s="73">
        <f t="shared" si="1"/>
        <v>10</v>
      </c>
      <c r="M21" s="74"/>
      <c r="N21" s="74"/>
      <c r="O21" s="74"/>
      <c r="P21" s="74"/>
      <c r="Q21" s="73">
        <f t="shared" si="2"/>
        <v>10</v>
      </c>
      <c r="R21" s="84">
        <f t="shared" si="3"/>
        <v>10</v>
      </c>
      <c r="S21" s="24"/>
    </row>
    <row r="22" spans="1:19" ht="21.75" customHeight="1" x14ac:dyDescent="0.35">
      <c r="A22" s="11">
        <v>11</v>
      </c>
      <c r="B22" s="7" t="str">
        <f>'CONCENTRADO CALIDAD SERVICIO'!B21</f>
        <v>NOMBRE DEL FUNCIONARIO</v>
      </c>
      <c r="C22" s="27"/>
      <c r="D22" s="27"/>
      <c r="E22" s="27"/>
      <c r="F22" s="27"/>
      <c r="G22" s="73">
        <f t="shared" si="0"/>
        <v>10</v>
      </c>
      <c r="H22" s="27"/>
      <c r="I22" s="27"/>
      <c r="J22" s="27"/>
      <c r="K22" s="27"/>
      <c r="L22" s="73">
        <f t="shared" si="1"/>
        <v>10</v>
      </c>
      <c r="M22" s="74"/>
      <c r="N22" s="74"/>
      <c r="O22" s="74"/>
      <c r="P22" s="74"/>
      <c r="Q22" s="73">
        <f t="shared" si="2"/>
        <v>10</v>
      </c>
      <c r="R22" s="84">
        <f t="shared" si="3"/>
        <v>10</v>
      </c>
      <c r="S22" s="24"/>
    </row>
    <row r="23" spans="1:19" ht="21.75" customHeight="1" x14ac:dyDescent="0.35">
      <c r="A23" s="11">
        <v>12</v>
      </c>
      <c r="B23" s="7" t="str">
        <f>'CONCENTRADO CALIDAD SERVICIO'!B22</f>
        <v>NOMBRE DEL FUNCIONARIO</v>
      </c>
      <c r="C23" s="27"/>
      <c r="D23" s="27"/>
      <c r="E23" s="27"/>
      <c r="F23" s="27"/>
      <c r="G23" s="73">
        <f t="shared" si="0"/>
        <v>10</v>
      </c>
      <c r="H23" s="27"/>
      <c r="I23" s="27"/>
      <c r="J23" s="27"/>
      <c r="K23" s="27"/>
      <c r="L23" s="73">
        <f t="shared" si="1"/>
        <v>10</v>
      </c>
      <c r="M23" s="74"/>
      <c r="N23" s="74"/>
      <c r="O23" s="74"/>
      <c r="P23" s="74"/>
      <c r="Q23" s="73">
        <f t="shared" si="2"/>
        <v>10</v>
      </c>
      <c r="R23" s="84">
        <f t="shared" si="3"/>
        <v>10</v>
      </c>
      <c r="S23" s="24"/>
    </row>
    <row r="24" spans="1:19" ht="21.75" customHeight="1" x14ac:dyDescent="0.35">
      <c r="A24" s="11">
        <v>13</v>
      </c>
      <c r="B24" s="7" t="str">
        <f>'CONCENTRADO CALIDAD SERVICIO'!B23</f>
        <v>NOMBRE DEL FUNCIONARIO</v>
      </c>
      <c r="C24" s="27"/>
      <c r="D24" s="27"/>
      <c r="E24" s="27"/>
      <c r="F24" s="27"/>
      <c r="G24" s="73">
        <f t="shared" si="0"/>
        <v>10</v>
      </c>
      <c r="H24" s="27"/>
      <c r="I24" s="27"/>
      <c r="J24" s="27"/>
      <c r="K24" s="27"/>
      <c r="L24" s="73">
        <f t="shared" si="1"/>
        <v>10</v>
      </c>
      <c r="M24" s="74"/>
      <c r="N24" s="74"/>
      <c r="O24" s="74"/>
      <c r="P24" s="74"/>
      <c r="Q24" s="73">
        <f t="shared" si="2"/>
        <v>10</v>
      </c>
      <c r="R24" s="84">
        <f t="shared" si="3"/>
        <v>10</v>
      </c>
      <c r="S24" s="24"/>
    </row>
    <row r="25" spans="1:19" ht="21.75" customHeight="1" x14ac:dyDescent="0.35">
      <c r="A25" s="11">
        <v>14</v>
      </c>
      <c r="B25" s="7" t="str">
        <f>'CONCENTRADO CALIDAD SERVICIO'!B24</f>
        <v>NOMBRE DEL FUNCIONARIO</v>
      </c>
      <c r="C25" s="27"/>
      <c r="D25" s="27"/>
      <c r="E25" s="27"/>
      <c r="F25" s="27"/>
      <c r="G25" s="73">
        <f t="shared" si="0"/>
        <v>10</v>
      </c>
      <c r="H25" s="27"/>
      <c r="I25" s="27"/>
      <c r="J25" s="27"/>
      <c r="K25" s="27"/>
      <c r="L25" s="73">
        <f t="shared" si="1"/>
        <v>10</v>
      </c>
      <c r="M25" s="74"/>
      <c r="N25" s="74"/>
      <c r="O25" s="74"/>
      <c r="P25" s="74"/>
      <c r="Q25" s="73">
        <f t="shared" si="2"/>
        <v>10</v>
      </c>
      <c r="R25" s="84">
        <f t="shared" si="3"/>
        <v>10</v>
      </c>
      <c r="S25" s="24"/>
    </row>
    <row r="26" spans="1:19" ht="21.75" customHeight="1" x14ac:dyDescent="0.35">
      <c r="A26" s="11">
        <v>15</v>
      </c>
      <c r="B26" s="7" t="str">
        <f>'CONCENTRADO CALIDAD SERVICIO'!B25</f>
        <v>NOMBRE DEL FUNCIONARIO</v>
      </c>
      <c r="C26" s="27"/>
      <c r="D26" s="27"/>
      <c r="E26" s="27"/>
      <c r="F26" s="27"/>
      <c r="G26" s="73">
        <f t="shared" si="0"/>
        <v>10</v>
      </c>
      <c r="H26" s="27"/>
      <c r="I26" s="27"/>
      <c r="J26" s="27"/>
      <c r="K26" s="27"/>
      <c r="L26" s="73">
        <f t="shared" si="1"/>
        <v>10</v>
      </c>
      <c r="M26" s="74"/>
      <c r="N26" s="74"/>
      <c r="O26" s="74"/>
      <c r="P26" s="74"/>
      <c r="Q26" s="73">
        <f t="shared" si="2"/>
        <v>10</v>
      </c>
      <c r="R26" s="84">
        <f t="shared" si="3"/>
        <v>10</v>
      </c>
      <c r="S26" s="24"/>
    </row>
    <row r="27" spans="1:19" x14ac:dyDescent="0.35">
      <c r="A27" s="6"/>
    </row>
    <row r="28" spans="1:19" x14ac:dyDescent="0.35">
      <c r="A28" s="6" t="s">
        <v>44</v>
      </c>
    </row>
    <row r="29" spans="1:19" x14ac:dyDescent="0.35">
      <c r="A29" s="6" t="s">
        <v>34</v>
      </c>
    </row>
    <row r="30" spans="1:19" ht="28.5" customHeight="1" x14ac:dyDescent="0.35">
      <c r="A30" s="98" t="s">
        <v>13</v>
      </c>
      <c r="B30" s="98"/>
      <c r="C30" s="98"/>
      <c r="D30" s="98"/>
      <c r="E30" s="98"/>
      <c r="F30" s="98"/>
      <c r="G30" s="98"/>
      <c r="H30" s="98"/>
      <c r="I30" s="98"/>
      <c r="J30" s="98"/>
      <c r="K30" s="98"/>
      <c r="L30" s="98"/>
      <c r="M30" s="98"/>
      <c r="N30" s="98"/>
      <c r="O30" s="98"/>
      <c r="P30" s="98"/>
      <c r="Q30" s="98"/>
      <c r="R30" s="98"/>
      <c r="S30" s="98"/>
    </row>
    <row r="34" spans="1:18" x14ac:dyDescent="0.35">
      <c r="K34" s="101"/>
      <c r="L34" s="101"/>
      <c r="M34" s="101"/>
      <c r="N34" s="101"/>
      <c r="O34" s="101"/>
      <c r="P34" s="101"/>
      <c r="Q34" s="101"/>
      <c r="R34" s="101"/>
    </row>
    <row r="35" spans="1:18" x14ac:dyDescent="0.35">
      <c r="B35" s="76" t="s">
        <v>36</v>
      </c>
      <c r="C35" s="98"/>
      <c r="D35" s="98"/>
      <c r="E35" s="98"/>
      <c r="F35" s="98"/>
      <c r="K35" s="137" t="s">
        <v>16</v>
      </c>
      <c r="L35" s="137"/>
      <c r="M35" s="137"/>
      <c r="N35" s="137"/>
      <c r="O35" s="137"/>
      <c r="P35" s="137"/>
      <c r="Q35" s="137"/>
      <c r="R35" s="137"/>
    </row>
    <row r="37" spans="1:18" x14ac:dyDescent="0.35">
      <c r="A37" s="8" t="str">
        <f>'CONCENTRADO CALIDAD SERVICIO'!A34</f>
        <v>INE     DERFE     Para uso exclusivo de las y los funcionarios de MAC y Vocalías del RFE</v>
      </c>
    </row>
  </sheetData>
  <mergeCells count="28">
    <mergeCell ref="F10:F11"/>
    <mergeCell ref="H10:H11"/>
    <mergeCell ref="K35:R35"/>
    <mergeCell ref="K34:R34"/>
    <mergeCell ref="E10:E11"/>
    <mergeCell ref="J10:J11"/>
    <mergeCell ref="Q9:Q11"/>
    <mergeCell ref="M9:P9"/>
    <mergeCell ref="M10:M11"/>
    <mergeCell ref="N10:N11"/>
    <mergeCell ref="O10:O11"/>
    <mergeCell ref="P10:P11"/>
    <mergeCell ref="C4:F4"/>
    <mergeCell ref="G4:H4"/>
    <mergeCell ref="C35:F35"/>
    <mergeCell ref="L9:L11"/>
    <mergeCell ref="R9:R11"/>
    <mergeCell ref="A30:S30"/>
    <mergeCell ref="A9:A11"/>
    <mergeCell ref="B9:B11"/>
    <mergeCell ref="S9:S11"/>
    <mergeCell ref="C9:F9"/>
    <mergeCell ref="G9:G11"/>
    <mergeCell ref="H9:K9"/>
    <mergeCell ref="K10:K11"/>
    <mergeCell ref="I10:I11"/>
    <mergeCell ref="D10:D11"/>
    <mergeCell ref="C10:C11"/>
  </mergeCells>
  <printOptions horizontalCentered="1"/>
  <pageMargins left="0.25" right="0.25" top="0.75" bottom="0.75" header="0.3" footer="0.3"/>
  <pageSetup scale="6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38"/>
  <sheetViews>
    <sheetView showGridLines="0" topLeftCell="A6" zoomScale="67" zoomScaleNormal="84" workbookViewId="0">
      <selection activeCell="C12" sqref="C12"/>
    </sheetView>
  </sheetViews>
  <sheetFormatPr baseColWidth="10" defaultRowHeight="14.5" x14ac:dyDescent="0.35"/>
  <cols>
    <col min="1" max="1" width="10.90625" style="8"/>
    <col min="2" max="2" width="42.453125" style="8" customWidth="1"/>
    <col min="3" max="4" width="12.36328125" style="8" customWidth="1"/>
    <col min="5" max="6" width="10.90625" style="8" customWidth="1"/>
    <col min="7" max="7" width="12.6328125" style="8" customWidth="1"/>
    <col min="8" max="10" width="10.90625" style="8" customWidth="1"/>
    <col min="11" max="11" width="13.08984375" style="8" customWidth="1"/>
    <col min="12" max="17" width="12.08984375" style="8" customWidth="1"/>
    <col min="18" max="18" width="12.36328125" style="8" customWidth="1"/>
    <col min="19" max="19" width="41.90625" style="8" customWidth="1"/>
    <col min="20" max="16384" width="10.90625" style="8"/>
  </cols>
  <sheetData>
    <row r="1" spans="1:19" x14ac:dyDescent="0.35">
      <c r="S1" s="41" t="s">
        <v>20</v>
      </c>
    </row>
    <row r="2" spans="1:19" x14ac:dyDescent="0.35">
      <c r="S2" s="41" t="str">
        <f>'CONCENTRADO CALIDAD SERVICIO'!Z2</f>
        <v>Colocar el Nombre de la Entidad</v>
      </c>
    </row>
    <row r="3" spans="1:19" x14ac:dyDescent="0.35">
      <c r="A3" s="63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8" t="s">
        <v>35</v>
      </c>
    </row>
    <row r="4" spans="1:19" ht="43.25" customHeight="1" x14ac:dyDescent="0.35">
      <c r="A4" s="13" t="str">
        <f>'CONCENTRADO CALIDAD SERVICIO'!B4</f>
        <v xml:space="preserve">Distrito </v>
      </c>
      <c r="B4" s="14">
        <f>'CONCENTRADO CALIDAD SERVICIO'!C4</f>
        <v>0</v>
      </c>
      <c r="C4" s="133"/>
      <c r="D4" s="133"/>
      <c r="E4" s="133"/>
      <c r="F4" s="133"/>
      <c r="G4" s="134"/>
      <c r="H4" s="134"/>
      <c r="I4" s="33"/>
      <c r="J4" s="33"/>
      <c r="R4" s="139" t="str">
        <f>'CONCENTRADO CALIDAD SERVICIO'!P4</f>
        <v>Bitácora de Desempeño Módulos de Atención Ciudadana Calidad en el Servicio</v>
      </c>
      <c r="S4" s="139"/>
    </row>
    <row r="5" spans="1:19" ht="18.5" x14ac:dyDescent="0.35">
      <c r="A5" s="13" t="str">
        <f>'CALIDAD EN EL SERVICIO'!A8</f>
        <v>Módulo</v>
      </c>
      <c r="B5" s="14">
        <f>'CONCENTRADO CALIDAD SERVICIO'!J4</f>
        <v>0</v>
      </c>
      <c r="C5" s="6"/>
      <c r="D5" s="6"/>
      <c r="E5" s="6"/>
      <c r="F5" s="69"/>
      <c r="G5" s="69"/>
      <c r="H5" s="69"/>
      <c r="I5" s="69"/>
      <c r="J5" s="69"/>
      <c r="S5" s="41" t="s">
        <v>68</v>
      </c>
    </row>
    <row r="6" spans="1:19" ht="15.5" x14ac:dyDescent="0.35">
      <c r="A6" s="70"/>
      <c r="B6" s="19"/>
      <c r="C6" s="6"/>
      <c r="D6" s="6"/>
      <c r="E6" s="6"/>
      <c r="F6" s="69"/>
      <c r="G6" s="69"/>
      <c r="H6" s="69"/>
      <c r="I6" s="69"/>
      <c r="J6" s="69"/>
      <c r="S6" s="41">
        <f>'CONCENTRADO CALIDAD SERVICIO'!P6</f>
        <v>2025</v>
      </c>
    </row>
    <row r="7" spans="1:19" ht="15.5" x14ac:dyDescent="0.35">
      <c r="A7" s="70"/>
      <c r="B7" s="19"/>
      <c r="C7" s="6"/>
      <c r="D7" s="6"/>
      <c r="E7" s="6"/>
      <c r="F7" s="64" t="str">
        <f>'CONCENTRADO CALIDAD SERVICIO'!G5</f>
        <v>ENE-ABR</v>
      </c>
      <c r="G7" s="64" t="str">
        <f>'CONCENTRADO CALIDAD SERVICIO'!H5</f>
        <v>MAY-AGO</v>
      </c>
      <c r="H7" s="64" t="str">
        <f>'CONCENTRADO CALIDAD SERVICIO'!I5</f>
        <v>SEP-DIC</v>
      </c>
      <c r="I7" s="64"/>
      <c r="J7" s="64"/>
      <c r="K7" s="64"/>
      <c r="L7" s="33"/>
      <c r="M7" s="33"/>
      <c r="N7" s="33"/>
      <c r="O7" s="33"/>
      <c r="P7" s="33"/>
      <c r="Q7" s="33"/>
      <c r="S7" s="41" t="str">
        <f>'CONCENTRADO CALIDAD SERVICIO'!Z6</f>
        <v>Versión: 6.6</v>
      </c>
    </row>
    <row r="8" spans="1:19" x14ac:dyDescent="0.35">
      <c r="B8" s="41" t="str">
        <f>'CALIDAD EN EL SERVICIO'!A10</f>
        <v>Periodo de verificación</v>
      </c>
      <c r="E8" s="41" t="str">
        <f>'CONCENTRADO CALIDAD SERVICIO'!C6</f>
        <v>Cuatrimestre</v>
      </c>
      <c r="F8" s="75" t="str">
        <f>IF('CONCENTRADO CALIDAD SERVICIO'!G6 = 0,"",'CONCENTRADO CALIDAD SERVICIO'!G6)</f>
        <v/>
      </c>
      <c r="G8" s="75" t="str">
        <f>IF('CONCENTRADO CALIDAD SERVICIO'!I6 = 0,"",'CONCENTRADO CALIDAD SERVICIO'!I6)</f>
        <v/>
      </c>
      <c r="H8" s="75" t="str">
        <f>IF('CONCENTRADO CALIDAD SERVICIO'!J6 = 0,"",'CONCENTRADO CALIDAD SERVICIO'!J6)</f>
        <v/>
      </c>
      <c r="I8" s="61"/>
      <c r="J8" s="33" t="str">
        <f>'CONCENTRADO CALIDAD SERVICIO'!N6</f>
        <v xml:space="preserve">Año </v>
      </c>
      <c r="K8" s="33">
        <f>'CONCENTRADO CALIDAD SERVICIO'!P6</f>
        <v>2025</v>
      </c>
      <c r="L8" s="6"/>
      <c r="M8" s="6"/>
      <c r="N8" s="6"/>
      <c r="O8" s="6"/>
      <c r="P8" s="6"/>
      <c r="Q8" s="6"/>
      <c r="R8" s="6"/>
      <c r="S8" s="41" t="str">
        <f>'CONCENTRADO CALIDAD SERVICIO'!Z7</f>
        <v>Fecha Emisión: Agosto 2024</v>
      </c>
    </row>
    <row r="9" spans="1:19" ht="14.4" customHeight="1" x14ac:dyDescent="0.35">
      <c r="A9" s="103" t="s">
        <v>0</v>
      </c>
      <c r="B9" s="103" t="s">
        <v>1</v>
      </c>
      <c r="C9" s="103" t="str">
        <f>PUNTUALIDAD!C9</f>
        <v>Primer Cuatrimestre</v>
      </c>
      <c r="D9" s="103"/>
      <c r="E9" s="103"/>
      <c r="F9" s="103"/>
      <c r="G9" s="123" t="s">
        <v>83</v>
      </c>
      <c r="H9" s="140" t="str">
        <f>PUNTUALIDAD!L9</f>
        <v>Segundo Cuatrimestre</v>
      </c>
      <c r="I9" s="141"/>
      <c r="J9" s="141"/>
      <c r="K9" s="142"/>
      <c r="L9" s="123" t="s">
        <v>83</v>
      </c>
      <c r="M9" s="103" t="str">
        <f>PUNTUALIDAD!U9</f>
        <v>Tercer Cuatrimestre</v>
      </c>
      <c r="N9" s="103"/>
      <c r="O9" s="103"/>
      <c r="P9" s="135"/>
      <c r="Q9" s="123" t="s">
        <v>83</v>
      </c>
      <c r="R9" s="123" t="s">
        <v>81</v>
      </c>
      <c r="S9" s="123" t="s">
        <v>46</v>
      </c>
    </row>
    <row r="10" spans="1:19" x14ac:dyDescent="0.35">
      <c r="A10" s="103"/>
      <c r="B10" s="103"/>
      <c r="C10" s="136" t="s">
        <v>17</v>
      </c>
      <c r="D10" s="136" t="s">
        <v>18</v>
      </c>
      <c r="E10" s="136" t="s">
        <v>19</v>
      </c>
      <c r="F10" s="136" t="s">
        <v>80</v>
      </c>
      <c r="G10" s="123"/>
      <c r="H10" s="136" t="s">
        <v>17</v>
      </c>
      <c r="I10" s="136" t="s">
        <v>18</v>
      </c>
      <c r="J10" s="136" t="s">
        <v>19</v>
      </c>
      <c r="K10" s="136" t="s">
        <v>80</v>
      </c>
      <c r="L10" s="123"/>
      <c r="M10" s="136" t="s">
        <v>17</v>
      </c>
      <c r="N10" s="136" t="s">
        <v>18</v>
      </c>
      <c r="O10" s="136" t="s">
        <v>19</v>
      </c>
      <c r="P10" s="136" t="s">
        <v>80</v>
      </c>
      <c r="Q10" s="123"/>
      <c r="R10" s="123"/>
      <c r="S10" s="123"/>
    </row>
    <row r="11" spans="1:19" x14ac:dyDescent="0.35">
      <c r="A11" s="103"/>
      <c r="B11" s="103"/>
      <c r="C11" s="135"/>
      <c r="D11" s="135"/>
      <c r="E11" s="135"/>
      <c r="F11" s="135"/>
      <c r="G11" s="123"/>
      <c r="H11" s="135"/>
      <c r="I11" s="135"/>
      <c r="J11" s="135"/>
      <c r="K11" s="135"/>
      <c r="L11" s="123"/>
      <c r="M11" s="135"/>
      <c r="N11" s="135"/>
      <c r="O11" s="135"/>
      <c r="P11" s="135"/>
      <c r="Q11" s="123"/>
      <c r="R11" s="123"/>
      <c r="S11" s="123"/>
    </row>
    <row r="12" spans="1:19" ht="21.75" customHeight="1" x14ac:dyDescent="0.35">
      <c r="A12" s="11">
        <v>1</v>
      </c>
      <c r="B12" s="7" t="str">
        <f>'CONCENTRADO CALIDAD SERVICIO'!B11</f>
        <v>NOMBRE DEL FUNCIONARIO</v>
      </c>
      <c r="C12" s="27"/>
      <c r="D12" s="27"/>
      <c r="E12" s="27"/>
      <c r="F12" s="27"/>
      <c r="G12" s="73">
        <f>10-((C12+D12+E12+F12)*1.5)</f>
        <v>10</v>
      </c>
      <c r="H12" s="27"/>
      <c r="I12" s="27"/>
      <c r="J12" s="27"/>
      <c r="K12" s="27"/>
      <c r="L12" s="73">
        <f>10-((H12+I12+J12+K12)*1.5)</f>
        <v>10</v>
      </c>
      <c r="M12" s="74"/>
      <c r="N12" s="74"/>
      <c r="O12" s="74"/>
      <c r="P12" s="74"/>
      <c r="Q12" s="73">
        <f>10-((M12+N12+O12+P12)*1.5)</f>
        <v>10</v>
      </c>
      <c r="R12" s="84">
        <f>(G12+L12+Q12)/3</f>
        <v>10</v>
      </c>
      <c r="S12" s="77"/>
    </row>
    <row r="13" spans="1:19" ht="21.75" customHeight="1" x14ac:dyDescent="0.35">
      <c r="A13" s="11">
        <v>2</v>
      </c>
      <c r="B13" s="7" t="str">
        <f>'CONCENTRADO CALIDAD SERVICIO'!B12</f>
        <v>NOMBRE DEL FUNCIONARIO</v>
      </c>
      <c r="C13" s="27"/>
      <c r="D13" s="27"/>
      <c r="E13" s="27"/>
      <c r="F13" s="27"/>
      <c r="G13" s="73">
        <f t="shared" ref="G13:G26" si="0">10-((C13+D13+E13+F13)*1.5)</f>
        <v>10</v>
      </c>
      <c r="H13" s="27"/>
      <c r="I13" s="27"/>
      <c r="J13" s="27"/>
      <c r="K13" s="27"/>
      <c r="L13" s="73">
        <f t="shared" ref="L13:L26" si="1">10-((H13+I13+J13+K13)*1.5)</f>
        <v>10</v>
      </c>
      <c r="M13" s="74"/>
      <c r="N13" s="74"/>
      <c r="O13" s="74"/>
      <c r="P13" s="74"/>
      <c r="Q13" s="73">
        <f t="shared" ref="Q13:Q26" si="2">10-((M13+N13+O13+P13)*1.5)</f>
        <v>10</v>
      </c>
      <c r="R13" s="84">
        <f t="shared" ref="R13:R26" si="3">(G13+L13+Q13)/3</f>
        <v>10</v>
      </c>
      <c r="S13" s="77"/>
    </row>
    <row r="14" spans="1:19" ht="21.75" customHeight="1" x14ac:dyDescent="0.35">
      <c r="A14" s="11">
        <v>3</v>
      </c>
      <c r="B14" s="7" t="str">
        <f>'CONCENTRADO CALIDAD SERVICIO'!B13</f>
        <v>NOMBRE DEL FUNCIONARIO</v>
      </c>
      <c r="C14" s="27"/>
      <c r="D14" s="27"/>
      <c r="E14" s="27"/>
      <c r="F14" s="27"/>
      <c r="G14" s="73">
        <f t="shared" si="0"/>
        <v>10</v>
      </c>
      <c r="H14" s="27"/>
      <c r="I14" s="27"/>
      <c r="J14" s="27"/>
      <c r="K14" s="27"/>
      <c r="L14" s="73">
        <f t="shared" si="1"/>
        <v>10</v>
      </c>
      <c r="M14" s="74"/>
      <c r="N14" s="74"/>
      <c r="O14" s="74"/>
      <c r="P14" s="74"/>
      <c r="Q14" s="73">
        <f t="shared" si="2"/>
        <v>10</v>
      </c>
      <c r="R14" s="84">
        <f t="shared" si="3"/>
        <v>10</v>
      </c>
      <c r="S14" s="77"/>
    </row>
    <row r="15" spans="1:19" ht="21.75" customHeight="1" x14ac:dyDescent="0.35">
      <c r="A15" s="11">
        <v>4</v>
      </c>
      <c r="B15" s="7" t="str">
        <f>'CONCENTRADO CALIDAD SERVICIO'!B14</f>
        <v>NOMBRE DEL FUNCIONARIO</v>
      </c>
      <c r="C15" s="27"/>
      <c r="D15" s="27"/>
      <c r="E15" s="27"/>
      <c r="F15" s="27"/>
      <c r="G15" s="73">
        <f t="shared" si="0"/>
        <v>10</v>
      </c>
      <c r="H15" s="27"/>
      <c r="I15" s="27"/>
      <c r="J15" s="27"/>
      <c r="K15" s="27"/>
      <c r="L15" s="73">
        <f t="shared" si="1"/>
        <v>10</v>
      </c>
      <c r="M15" s="74"/>
      <c r="N15" s="74"/>
      <c r="O15" s="74"/>
      <c r="P15" s="74"/>
      <c r="Q15" s="73">
        <f t="shared" si="2"/>
        <v>10</v>
      </c>
      <c r="R15" s="84">
        <f t="shared" si="3"/>
        <v>10</v>
      </c>
      <c r="S15" s="77"/>
    </row>
    <row r="16" spans="1:19" ht="21.75" customHeight="1" x14ac:dyDescent="0.35">
      <c r="A16" s="11">
        <v>5</v>
      </c>
      <c r="B16" s="7" t="str">
        <f>'CONCENTRADO CALIDAD SERVICIO'!B15</f>
        <v>NOMBRE DEL FUNCIONARIO</v>
      </c>
      <c r="C16" s="27"/>
      <c r="D16" s="27"/>
      <c r="E16" s="27"/>
      <c r="F16" s="27"/>
      <c r="G16" s="73">
        <f t="shared" si="0"/>
        <v>10</v>
      </c>
      <c r="H16" s="27"/>
      <c r="I16" s="27"/>
      <c r="J16" s="27"/>
      <c r="K16" s="27"/>
      <c r="L16" s="73">
        <f t="shared" si="1"/>
        <v>10</v>
      </c>
      <c r="M16" s="74"/>
      <c r="N16" s="74"/>
      <c r="O16" s="74"/>
      <c r="P16" s="74"/>
      <c r="Q16" s="73">
        <f t="shared" si="2"/>
        <v>10</v>
      </c>
      <c r="R16" s="84">
        <f t="shared" si="3"/>
        <v>10</v>
      </c>
      <c r="S16" s="77"/>
    </row>
    <row r="17" spans="1:19" ht="21.75" customHeight="1" x14ac:dyDescent="0.35">
      <c r="A17" s="11">
        <v>6</v>
      </c>
      <c r="B17" s="7" t="str">
        <f>'CONCENTRADO CALIDAD SERVICIO'!B16</f>
        <v>NOMBRE DEL FUNCIONARIO</v>
      </c>
      <c r="C17" s="27"/>
      <c r="D17" s="27"/>
      <c r="E17" s="27"/>
      <c r="F17" s="27"/>
      <c r="G17" s="73">
        <f t="shared" si="0"/>
        <v>10</v>
      </c>
      <c r="H17" s="27"/>
      <c r="I17" s="27"/>
      <c r="J17" s="27"/>
      <c r="K17" s="27"/>
      <c r="L17" s="73">
        <f t="shared" si="1"/>
        <v>10</v>
      </c>
      <c r="M17" s="74"/>
      <c r="N17" s="74"/>
      <c r="O17" s="74"/>
      <c r="P17" s="74"/>
      <c r="Q17" s="73">
        <f t="shared" si="2"/>
        <v>10</v>
      </c>
      <c r="R17" s="84">
        <f t="shared" si="3"/>
        <v>10</v>
      </c>
      <c r="S17" s="77"/>
    </row>
    <row r="18" spans="1:19" ht="21.75" customHeight="1" x14ac:dyDescent="0.35">
      <c r="A18" s="11">
        <v>7</v>
      </c>
      <c r="B18" s="7" t="str">
        <f>'CONCENTRADO CALIDAD SERVICIO'!B17</f>
        <v>NOMBRE DEL FUNCIONARIO</v>
      </c>
      <c r="C18" s="27"/>
      <c r="D18" s="27"/>
      <c r="E18" s="27"/>
      <c r="F18" s="27"/>
      <c r="G18" s="73">
        <f t="shared" si="0"/>
        <v>10</v>
      </c>
      <c r="H18" s="27"/>
      <c r="I18" s="27"/>
      <c r="J18" s="27"/>
      <c r="K18" s="27"/>
      <c r="L18" s="73">
        <f t="shared" si="1"/>
        <v>10</v>
      </c>
      <c r="M18" s="74"/>
      <c r="N18" s="74"/>
      <c r="O18" s="74"/>
      <c r="P18" s="74"/>
      <c r="Q18" s="73">
        <f t="shared" si="2"/>
        <v>10</v>
      </c>
      <c r="R18" s="84">
        <f t="shared" si="3"/>
        <v>10</v>
      </c>
      <c r="S18" s="77"/>
    </row>
    <row r="19" spans="1:19" ht="21.75" customHeight="1" x14ac:dyDescent="0.35">
      <c r="A19" s="11">
        <v>8</v>
      </c>
      <c r="B19" s="7" t="str">
        <f>'CONCENTRADO CALIDAD SERVICIO'!B18</f>
        <v>NOMBRE DEL FUNCIONARIO</v>
      </c>
      <c r="C19" s="27"/>
      <c r="D19" s="27"/>
      <c r="E19" s="27"/>
      <c r="F19" s="27"/>
      <c r="G19" s="73">
        <f t="shared" si="0"/>
        <v>10</v>
      </c>
      <c r="H19" s="27"/>
      <c r="I19" s="27"/>
      <c r="J19" s="27"/>
      <c r="K19" s="27"/>
      <c r="L19" s="73">
        <f t="shared" si="1"/>
        <v>10</v>
      </c>
      <c r="M19" s="74"/>
      <c r="N19" s="74"/>
      <c r="O19" s="74"/>
      <c r="P19" s="74"/>
      <c r="Q19" s="73">
        <f t="shared" si="2"/>
        <v>10</v>
      </c>
      <c r="R19" s="84">
        <f t="shared" si="3"/>
        <v>10</v>
      </c>
      <c r="S19" s="77"/>
    </row>
    <row r="20" spans="1:19" ht="21.75" customHeight="1" x14ac:dyDescent="0.35">
      <c r="A20" s="11">
        <v>9</v>
      </c>
      <c r="B20" s="7" t="str">
        <f>'CONCENTRADO CALIDAD SERVICIO'!B19</f>
        <v>NOMBRE DEL FUNCIONARIO</v>
      </c>
      <c r="C20" s="27"/>
      <c r="D20" s="27"/>
      <c r="E20" s="27"/>
      <c r="F20" s="27"/>
      <c r="G20" s="73">
        <f t="shared" si="0"/>
        <v>10</v>
      </c>
      <c r="H20" s="27"/>
      <c r="I20" s="27"/>
      <c r="J20" s="27"/>
      <c r="K20" s="27"/>
      <c r="L20" s="73">
        <f t="shared" si="1"/>
        <v>10</v>
      </c>
      <c r="M20" s="74"/>
      <c r="N20" s="74"/>
      <c r="O20" s="74"/>
      <c r="P20" s="74"/>
      <c r="Q20" s="73">
        <f t="shared" si="2"/>
        <v>10</v>
      </c>
      <c r="R20" s="84">
        <f t="shared" si="3"/>
        <v>10</v>
      </c>
      <c r="S20" s="77"/>
    </row>
    <row r="21" spans="1:19" ht="21.75" customHeight="1" x14ac:dyDescent="0.35">
      <c r="A21" s="11">
        <v>10</v>
      </c>
      <c r="B21" s="7" t="str">
        <f>'CONCENTRADO CALIDAD SERVICIO'!B20</f>
        <v>NOMBRE DEL FUNCIONARIO</v>
      </c>
      <c r="C21" s="27"/>
      <c r="D21" s="27"/>
      <c r="E21" s="27"/>
      <c r="F21" s="27"/>
      <c r="G21" s="73">
        <f t="shared" si="0"/>
        <v>10</v>
      </c>
      <c r="H21" s="27"/>
      <c r="I21" s="27"/>
      <c r="J21" s="27"/>
      <c r="K21" s="27"/>
      <c r="L21" s="73">
        <f t="shared" si="1"/>
        <v>10</v>
      </c>
      <c r="M21" s="74"/>
      <c r="N21" s="74"/>
      <c r="O21" s="74"/>
      <c r="P21" s="74"/>
      <c r="Q21" s="73">
        <f t="shared" si="2"/>
        <v>10</v>
      </c>
      <c r="R21" s="84">
        <f t="shared" si="3"/>
        <v>10</v>
      </c>
      <c r="S21" s="77"/>
    </row>
    <row r="22" spans="1:19" ht="21.75" customHeight="1" x14ac:dyDescent="0.35">
      <c r="A22" s="11">
        <v>11</v>
      </c>
      <c r="B22" s="7" t="str">
        <f>'CONCENTRADO CALIDAD SERVICIO'!B21</f>
        <v>NOMBRE DEL FUNCIONARIO</v>
      </c>
      <c r="C22" s="27"/>
      <c r="D22" s="27"/>
      <c r="E22" s="27"/>
      <c r="F22" s="27"/>
      <c r="G22" s="73">
        <f t="shared" si="0"/>
        <v>10</v>
      </c>
      <c r="H22" s="27"/>
      <c r="I22" s="27"/>
      <c r="J22" s="27"/>
      <c r="K22" s="27"/>
      <c r="L22" s="73">
        <f t="shared" si="1"/>
        <v>10</v>
      </c>
      <c r="M22" s="74"/>
      <c r="N22" s="74"/>
      <c r="O22" s="74"/>
      <c r="P22" s="74"/>
      <c r="Q22" s="73">
        <f t="shared" si="2"/>
        <v>10</v>
      </c>
      <c r="R22" s="84">
        <f t="shared" si="3"/>
        <v>10</v>
      </c>
      <c r="S22" s="77"/>
    </row>
    <row r="23" spans="1:19" ht="21.75" customHeight="1" x14ac:dyDescent="0.35">
      <c r="A23" s="11">
        <v>12</v>
      </c>
      <c r="B23" s="7" t="str">
        <f>'CONCENTRADO CALIDAD SERVICIO'!B22</f>
        <v>NOMBRE DEL FUNCIONARIO</v>
      </c>
      <c r="C23" s="27"/>
      <c r="D23" s="27"/>
      <c r="E23" s="27"/>
      <c r="F23" s="27"/>
      <c r="G23" s="73">
        <f t="shared" si="0"/>
        <v>10</v>
      </c>
      <c r="H23" s="27"/>
      <c r="I23" s="27"/>
      <c r="J23" s="27"/>
      <c r="K23" s="27"/>
      <c r="L23" s="73">
        <f t="shared" si="1"/>
        <v>10</v>
      </c>
      <c r="M23" s="74"/>
      <c r="N23" s="74"/>
      <c r="O23" s="74"/>
      <c r="P23" s="74"/>
      <c r="Q23" s="73">
        <f t="shared" si="2"/>
        <v>10</v>
      </c>
      <c r="R23" s="84">
        <f t="shared" si="3"/>
        <v>10</v>
      </c>
      <c r="S23" s="77"/>
    </row>
    <row r="24" spans="1:19" ht="21.75" customHeight="1" x14ac:dyDescent="0.35">
      <c r="A24" s="11">
        <v>13</v>
      </c>
      <c r="B24" s="7" t="str">
        <f>'CONCENTRADO CALIDAD SERVICIO'!B23</f>
        <v>NOMBRE DEL FUNCIONARIO</v>
      </c>
      <c r="C24" s="27"/>
      <c r="D24" s="27"/>
      <c r="E24" s="27"/>
      <c r="F24" s="27"/>
      <c r="G24" s="73">
        <f t="shared" si="0"/>
        <v>10</v>
      </c>
      <c r="H24" s="27"/>
      <c r="I24" s="27"/>
      <c r="J24" s="27"/>
      <c r="K24" s="27"/>
      <c r="L24" s="73">
        <f t="shared" si="1"/>
        <v>10</v>
      </c>
      <c r="M24" s="74"/>
      <c r="N24" s="74"/>
      <c r="O24" s="74"/>
      <c r="P24" s="74"/>
      <c r="Q24" s="73">
        <f t="shared" si="2"/>
        <v>10</v>
      </c>
      <c r="R24" s="84">
        <f t="shared" si="3"/>
        <v>10</v>
      </c>
      <c r="S24" s="77"/>
    </row>
    <row r="25" spans="1:19" ht="21.75" customHeight="1" x14ac:dyDescent="0.35">
      <c r="A25" s="11">
        <v>14</v>
      </c>
      <c r="B25" s="7" t="str">
        <f>'CONCENTRADO CALIDAD SERVICIO'!B24</f>
        <v>NOMBRE DEL FUNCIONARIO</v>
      </c>
      <c r="C25" s="27"/>
      <c r="D25" s="27"/>
      <c r="E25" s="27"/>
      <c r="F25" s="27"/>
      <c r="G25" s="73">
        <f t="shared" si="0"/>
        <v>10</v>
      </c>
      <c r="H25" s="27"/>
      <c r="I25" s="27"/>
      <c r="J25" s="27"/>
      <c r="K25" s="27"/>
      <c r="L25" s="73">
        <f t="shared" si="1"/>
        <v>10</v>
      </c>
      <c r="M25" s="74"/>
      <c r="N25" s="74"/>
      <c r="O25" s="74"/>
      <c r="P25" s="74"/>
      <c r="Q25" s="73">
        <f t="shared" si="2"/>
        <v>10</v>
      </c>
      <c r="R25" s="84">
        <f t="shared" si="3"/>
        <v>10</v>
      </c>
      <c r="S25" s="77"/>
    </row>
    <row r="26" spans="1:19" ht="21.75" customHeight="1" x14ac:dyDescent="0.35">
      <c r="A26" s="11">
        <v>15</v>
      </c>
      <c r="B26" s="7" t="str">
        <f>'CONCENTRADO CALIDAD SERVICIO'!B25</f>
        <v>NOMBRE DEL FUNCIONARIO</v>
      </c>
      <c r="C26" s="27"/>
      <c r="D26" s="27"/>
      <c r="E26" s="27"/>
      <c r="F26" s="27"/>
      <c r="G26" s="73">
        <f t="shared" si="0"/>
        <v>10</v>
      </c>
      <c r="H26" s="27"/>
      <c r="I26" s="27"/>
      <c r="J26" s="27"/>
      <c r="K26" s="27"/>
      <c r="L26" s="73">
        <f t="shared" si="1"/>
        <v>10</v>
      </c>
      <c r="M26" s="74"/>
      <c r="N26" s="74"/>
      <c r="O26" s="74"/>
      <c r="P26" s="74"/>
      <c r="Q26" s="73">
        <f t="shared" si="2"/>
        <v>10</v>
      </c>
      <c r="R26" s="84">
        <f t="shared" si="3"/>
        <v>10</v>
      </c>
      <c r="S26" s="77"/>
    </row>
    <row r="27" spans="1:19" x14ac:dyDescent="0.35">
      <c r="A27" s="6"/>
    </row>
    <row r="28" spans="1:19" x14ac:dyDescent="0.35">
      <c r="A28" s="6" t="s">
        <v>60</v>
      </c>
    </row>
    <row r="29" spans="1:19" x14ac:dyDescent="0.35">
      <c r="A29" s="6" t="s">
        <v>61</v>
      </c>
    </row>
    <row r="30" spans="1:19" x14ac:dyDescent="0.35">
      <c r="A30" s="6" t="s">
        <v>55</v>
      </c>
    </row>
    <row r="31" spans="1:19" ht="28.5" customHeight="1" x14ac:dyDescent="0.35">
      <c r="A31" s="98" t="s">
        <v>13</v>
      </c>
      <c r="B31" s="98"/>
      <c r="C31" s="98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</row>
    <row r="35" spans="1:11" x14ac:dyDescent="0.35">
      <c r="C35" s="101"/>
      <c r="D35" s="101"/>
      <c r="E35" s="101"/>
      <c r="F35" s="101"/>
      <c r="H35" s="101"/>
      <c r="I35" s="101"/>
      <c r="J35" s="101"/>
      <c r="K35" s="101"/>
    </row>
    <row r="36" spans="1:11" x14ac:dyDescent="0.35">
      <c r="C36" s="98" t="s">
        <v>15</v>
      </c>
      <c r="D36" s="98"/>
      <c r="E36" s="98"/>
      <c r="F36" s="98"/>
      <c r="H36" s="138" t="s">
        <v>16</v>
      </c>
      <c r="I36" s="138"/>
      <c r="J36" s="138"/>
      <c r="K36" s="138"/>
    </row>
    <row r="38" spans="1:11" x14ac:dyDescent="0.35">
      <c r="A38" s="8" t="str">
        <f>'CONCENTRADO CALIDAD SERVICIO'!A34</f>
        <v>INE     DERFE     Para uso exclusivo de las y los funcionarios de MAC y Vocalías del RFE</v>
      </c>
    </row>
  </sheetData>
  <mergeCells count="30">
    <mergeCell ref="R4:S4"/>
    <mergeCell ref="C4:F4"/>
    <mergeCell ref="G4:H4"/>
    <mergeCell ref="A9:A11"/>
    <mergeCell ref="B9:B11"/>
    <mergeCell ref="C9:F9"/>
    <mergeCell ref="G9:G11"/>
    <mergeCell ref="H9:K9"/>
    <mergeCell ref="E10:E11"/>
    <mergeCell ref="J10:J11"/>
    <mergeCell ref="C10:C11"/>
    <mergeCell ref="F10:F11"/>
    <mergeCell ref="D10:D11"/>
    <mergeCell ref="I10:I11"/>
    <mergeCell ref="M9:P9"/>
    <mergeCell ref="M10:M11"/>
    <mergeCell ref="C36:F36"/>
    <mergeCell ref="H36:K36"/>
    <mergeCell ref="H10:H11"/>
    <mergeCell ref="K10:K11"/>
    <mergeCell ref="A31:S31"/>
    <mergeCell ref="C35:F35"/>
    <mergeCell ref="H35:K35"/>
    <mergeCell ref="L9:L11"/>
    <mergeCell ref="R9:R11"/>
    <mergeCell ref="S9:S11"/>
    <mergeCell ref="N10:N11"/>
    <mergeCell ref="O10:O11"/>
    <mergeCell ref="P10:P11"/>
    <mergeCell ref="Q9:Q11"/>
  </mergeCells>
  <phoneticPr fontId="15" type="noConversion"/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N41"/>
  <sheetViews>
    <sheetView showGridLines="0" topLeftCell="A14" zoomScale="61" zoomScaleNormal="40" workbookViewId="0">
      <selection activeCell="N12" sqref="N12"/>
    </sheetView>
  </sheetViews>
  <sheetFormatPr baseColWidth="10" defaultRowHeight="14.5" x14ac:dyDescent="0.35"/>
  <cols>
    <col min="1" max="1" width="11.36328125" style="8" customWidth="1"/>
    <col min="2" max="2" width="41.08984375" style="8" customWidth="1"/>
    <col min="3" max="12" width="7.1796875" style="8" customWidth="1"/>
    <col min="13" max="13" width="10.54296875" style="8" customWidth="1"/>
    <col min="14" max="14" width="16.36328125" style="8" customWidth="1"/>
    <col min="15" max="24" width="7.1796875" style="8" customWidth="1"/>
    <col min="25" max="25" width="10.90625" style="8" customWidth="1"/>
    <col min="26" max="26" width="17" style="8" customWidth="1"/>
    <col min="27" max="36" width="7.1796875" style="8" customWidth="1"/>
    <col min="37" max="37" width="10.26953125" style="8" customWidth="1"/>
    <col min="38" max="38" width="16.81640625" style="8" customWidth="1"/>
    <col min="39" max="39" width="14.1796875" style="8" customWidth="1"/>
    <col min="40" max="40" width="13.6328125" style="8" customWidth="1"/>
    <col min="41" max="16384" width="10.90625" style="8"/>
  </cols>
  <sheetData>
    <row r="1" spans="1:40" x14ac:dyDescent="0.35">
      <c r="AM1" s="41" t="s">
        <v>20</v>
      </c>
    </row>
    <row r="2" spans="1:40" x14ac:dyDescent="0.35">
      <c r="AL2" s="94" t="str">
        <f>'CONCENTRADO CALIDAD SERVICIO'!Z2</f>
        <v>Colocar el Nombre de la Entidad</v>
      </c>
      <c r="AM2" s="94"/>
    </row>
    <row r="3" spans="1:40" x14ac:dyDescent="0.35">
      <c r="A3" s="63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8" t="s">
        <v>35</v>
      </c>
    </row>
    <row r="4" spans="1:40" ht="32.4" customHeight="1" x14ac:dyDescent="0.35">
      <c r="A4" s="50" t="str">
        <f>'CONCENTRADO CALIDAD SERVICIO'!B4</f>
        <v xml:space="preserve">Distrito </v>
      </c>
      <c r="B4" s="14">
        <f>'CONCENTRADO CALIDAD SERVICIO'!C4</f>
        <v>0</v>
      </c>
      <c r="C4" s="19"/>
      <c r="D4" s="19"/>
      <c r="E4" s="19"/>
      <c r="F4" s="19"/>
      <c r="G4" s="19"/>
      <c r="H4" s="19"/>
      <c r="I4" s="19"/>
      <c r="J4" s="19"/>
      <c r="K4" s="19"/>
      <c r="L4" s="14"/>
      <c r="M4" s="14"/>
      <c r="N4" s="6"/>
      <c r="O4" s="6"/>
      <c r="P4" s="6"/>
      <c r="Q4" s="6"/>
      <c r="R4" s="6"/>
      <c r="T4" s="48"/>
      <c r="U4" s="48"/>
      <c r="V4" s="139" t="str">
        <f>'CONCENTRADO CALIDAD SERVICIO'!P4</f>
        <v>Bitácora de Desempeño Módulos de Atención Ciudadana Calidad en el Servicio</v>
      </c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</row>
    <row r="5" spans="1:40" ht="18.5" x14ac:dyDescent="0.35">
      <c r="A5" s="50" t="str">
        <f>'CALIDAD EN EL SERVICIO'!A8</f>
        <v>Módulo</v>
      </c>
      <c r="B5" s="14">
        <f>'CONCENTRADO CALIDAD SERVICIO'!J4</f>
        <v>0</v>
      </c>
      <c r="C5" s="19"/>
      <c r="D5" s="19"/>
      <c r="E5" s="19"/>
      <c r="F5" s="19"/>
      <c r="G5" s="19"/>
      <c r="H5" s="19"/>
      <c r="I5" s="19"/>
      <c r="J5" s="19"/>
      <c r="K5" s="19"/>
      <c r="L5" s="6"/>
      <c r="M5" s="6"/>
      <c r="N5" s="69"/>
      <c r="O5" s="19"/>
      <c r="P5" s="19"/>
      <c r="Q5" s="19"/>
      <c r="R5" s="19"/>
      <c r="S5" s="19"/>
      <c r="T5" s="19"/>
      <c r="U5" s="19"/>
      <c r="V5" s="19"/>
      <c r="W5" s="19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M5" s="41" t="s">
        <v>97</v>
      </c>
    </row>
    <row r="6" spans="1:40" ht="15.5" x14ac:dyDescent="0.35">
      <c r="A6" s="70"/>
      <c r="B6" s="19"/>
      <c r="C6" s="19"/>
      <c r="D6" s="19"/>
      <c r="E6" s="19"/>
      <c r="F6" s="19"/>
      <c r="G6" s="19"/>
      <c r="H6" s="19"/>
      <c r="I6" s="19"/>
      <c r="J6" s="19" t="str">
        <f>'CONCENTRADO CALIDAD SERVICIO'!N6</f>
        <v xml:space="preserve">Año </v>
      </c>
      <c r="K6" s="19">
        <f>'CONCENTRADO CALIDAD SERVICIO'!P6</f>
        <v>2025</v>
      </c>
      <c r="L6" s="6"/>
      <c r="M6" s="6"/>
      <c r="N6" s="69"/>
      <c r="O6" s="19"/>
      <c r="P6" s="19"/>
      <c r="Q6" s="19"/>
      <c r="R6" s="19"/>
      <c r="S6" s="19"/>
      <c r="T6" s="19"/>
      <c r="U6" s="19"/>
      <c r="V6" s="19"/>
      <c r="W6" s="19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M6" s="41">
        <f>'CONCENTRADO CALIDAD SERVICIO'!P6</f>
        <v>2025</v>
      </c>
    </row>
    <row r="7" spans="1:40" ht="15.5" x14ac:dyDescent="0.35">
      <c r="A7" s="70"/>
      <c r="B7" s="19"/>
      <c r="C7" s="19"/>
      <c r="D7" s="19"/>
      <c r="E7" s="64" t="str">
        <f>'CONCENTRADO CALIDAD SERVICIO'!G5</f>
        <v>ENE-ABR</v>
      </c>
      <c r="F7" s="64" t="str">
        <f>'CONCENTRADO CALIDAD SERVICIO'!H5</f>
        <v>MAY-AGO</v>
      </c>
      <c r="G7" s="64" t="str">
        <f>'CONCENTRADO CALIDAD SERVICIO'!I5</f>
        <v>SEP-DIC</v>
      </c>
      <c r="H7" s="69"/>
      <c r="I7" s="33"/>
      <c r="J7" s="19"/>
      <c r="K7" s="19"/>
      <c r="L7" s="6"/>
      <c r="M7" s="6"/>
      <c r="N7" s="134"/>
      <c r="O7" s="134"/>
      <c r="P7" s="134"/>
      <c r="Q7" s="134"/>
      <c r="R7" s="19"/>
      <c r="S7" s="19"/>
      <c r="T7" s="19"/>
      <c r="U7" s="19"/>
      <c r="V7" s="19"/>
      <c r="W7" s="19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M7" s="41" t="str">
        <f>'CONCENTRADO CALIDAD SERVICIO'!Z6</f>
        <v>Versión: 6.6</v>
      </c>
    </row>
    <row r="8" spans="1:40" x14ac:dyDescent="0.35">
      <c r="B8" s="41" t="str">
        <f>'CALIDAD EN EL SERVICIO'!A10</f>
        <v>Periodo de verificación</v>
      </c>
      <c r="C8" s="143" t="str">
        <f>'CONCENTRADO CALIDAD SERVICIO'!C6:F6</f>
        <v>Cuatrimestre</v>
      </c>
      <c r="D8" s="143"/>
      <c r="E8" s="75" t="str">
        <f>IF('CONCENTRADO CALIDAD SERVICIO'!G6 = 0,"",'CONCENTRADO CALIDAD SERVICIO'!G6)</f>
        <v/>
      </c>
      <c r="F8" s="75" t="str">
        <f>IF('CONCENTRADO CALIDAD SERVICIO'!I6 = 0,"",'CONCENTRADO CALIDAD SERVICIO'!I6)</f>
        <v/>
      </c>
      <c r="G8" s="75" t="str">
        <f>IF('CONCENTRADO CALIDAD SERVICIO'!J6 = 0,"",'CONCENTRADO CALIDAD SERVICIO'!J6)</f>
        <v/>
      </c>
      <c r="H8" s="61" t="str">
        <f>IF('CONCENTRADO CALIDAD SERVICIO'!L6 = 0,"",'CONCENTRADO CALIDAD SERVICIO'!L6)</f>
        <v>Tercer Cuatrimestre</v>
      </c>
      <c r="J8" s="41"/>
      <c r="K8" s="41"/>
      <c r="L8" s="72"/>
      <c r="M8" s="6"/>
      <c r="N8" s="117"/>
      <c r="O8" s="117"/>
      <c r="P8" s="117"/>
      <c r="Q8" s="117"/>
      <c r="R8" s="41"/>
      <c r="S8" s="41"/>
      <c r="T8" s="41"/>
      <c r="U8" s="41"/>
      <c r="V8" s="41"/>
      <c r="W8" s="41"/>
      <c r="X8" s="94" t="str">
        <f>'CONCENTRADO CALIDAD SERVICIO'!Z7</f>
        <v>Fecha Emisión: Agosto 2024</v>
      </c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  <c r="AJ8" s="94"/>
      <c r="AK8" s="94"/>
      <c r="AL8" s="94"/>
      <c r="AM8" s="94"/>
    </row>
    <row r="9" spans="1:40" ht="15" customHeight="1" x14ac:dyDescent="0.35">
      <c r="A9" s="103" t="s">
        <v>0</v>
      </c>
      <c r="B9" s="103" t="s">
        <v>1</v>
      </c>
      <c r="C9" s="103" t="s">
        <v>86</v>
      </c>
      <c r="D9" s="103"/>
      <c r="E9" s="103"/>
      <c r="F9" s="103"/>
      <c r="G9" s="103"/>
      <c r="H9" s="135"/>
      <c r="I9" s="103"/>
      <c r="J9" s="103"/>
      <c r="K9" s="103"/>
      <c r="L9" s="103"/>
      <c r="M9" s="91" t="s">
        <v>37</v>
      </c>
      <c r="N9" s="91" t="s">
        <v>98</v>
      </c>
      <c r="O9" s="135" t="s">
        <v>84</v>
      </c>
      <c r="P9" s="135"/>
      <c r="Q9" s="135"/>
      <c r="R9" s="103"/>
      <c r="S9" s="103"/>
      <c r="T9" s="103"/>
      <c r="U9" s="103"/>
      <c r="V9" s="103"/>
      <c r="W9" s="103"/>
      <c r="X9" s="103"/>
      <c r="Y9" s="85" t="s">
        <v>37</v>
      </c>
      <c r="Z9" s="91" t="s">
        <v>98</v>
      </c>
      <c r="AA9" s="135" t="s">
        <v>85</v>
      </c>
      <c r="AB9" s="135"/>
      <c r="AC9" s="135"/>
      <c r="AD9" s="103"/>
      <c r="AE9" s="103"/>
      <c r="AF9" s="103"/>
      <c r="AG9" s="103"/>
      <c r="AH9" s="103"/>
      <c r="AI9" s="103"/>
      <c r="AJ9" s="103"/>
      <c r="AK9" s="85" t="s">
        <v>37</v>
      </c>
      <c r="AL9" s="91" t="s">
        <v>98</v>
      </c>
      <c r="AM9" s="85" t="s">
        <v>81</v>
      </c>
      <c r="AN9" s="85" t="s">
        <v>96</v>
      </c>
    </row>
    <row r="10" spans="1:40" x14ac:dyDescent="0.35">
      <c r="A10" s="103"/>
      <c r="B10" s="103"/>
      <c r="C10" s="144" t="s">
        <v>87</v>
      </c>
      <c r="D10" s="144"/>
      <c r="E10" s="144"/>
      <c r="F10" s="144"/>
      <c r="G10" s="144"/>
      <c r="H10" s="144"/>
      <c r="I10" s="144"/>
      <c r="J10" s="144"/>
      <c r="K10" s="144"/>
      <c r="L10" s="144"/>
      <c r="M10" s="85"/>
      <c r="N10" s="85"/>
      <c r="O10" s="144" t="s">
        <v>87</v>
      </c>
      <c r="P10" s="144"/>
      <c r="Q10" s="144"/>
      <c r="R10" s="144"/>
      <c r="S10" s="144"/>
      <c r="T10" s="144"/>
      <c r="U10" s="144"/>
      <c r="V10" s="144"/>
      <c r="W10" s="144"/>
      <c r="X10" s="144"/>
      <c r="Y10" s="85"/>
      <c r="Z10" s="85"/>
      <c r="AA10" s="144" t="s">
        <v>87</v>
      </c>
      <c r="AB10" s="144"/>
      <c r="AC10" s="144"/>
      <c r="AD10" s="144"/>
      <c r="AE10" s="144"/>
      <c r="AF10" s="144"/>
      <c r="AG10" s="144"/>
      <c r="AH10" s="144"/>
      <c r="AI10" s="144"/>
      <c r="AJ10" s="144"/>
      <c r="AK10" s="85"/>
      <c r="AL10" s="85"/>
      <c r="AM10" s="85"/>
      <c r="AN10" s="85"/>
    </row>
    <row r="11" spans="1:40" ht="28.5" customHeight="1" x14ac:dyDescent="0.35">
      <c r="A11" s="103"/>
      <c r="B11" s="103"/>
      <c r="C11" s="46">
        <v>1</v>
      </c>
      <c r="D11" s="46">
        <v>2</v>
      </c>
      <c r="E11" s="46">
        <v>3</v>
      </c>
      <c r="F11" s="46">
        <v>4</v>
      </c>
      <c r="G11" s="46">
        <v>5</v>
      </c>
      <c r="H11" s="46">
        <v>6</v>
      </c>
      <c r="I11" s="46">
        <v>7</v>
      </c>
      <c r="J11" s="46">
        <v>8</v>
      </c>
      <c r="K11" s="46">
        <v>9</v>
      </c>
      <c r="L11" s="46">
        <v>10</v>
      </c>
      <c r="M11" s="85"/>
      <c r="N11" s="85"/>
      <c r="O11" s="46">
        <v>1</v>
      </c>
      <c r="P11" s="46">
        <v>2</v>
      </c>
      <c r="Q11" s="46">
        <v>3</v>
      </c>
      <c r="R11" s="46">
        <v>4</v>
      </c>
      <c r="S11" s="46">
        <v>5</v>
      </c>
      <c r="T11" s="46">
        <v>6</v>
      </c>
      <c r="U11" s="46">
        <v>7</v>
      </c>
      <c r="V11" s="46">
        <v>8</v>
      </c>
      <c r="W11" s="46">
        <v>9</v>
      </c>
      <c r="X11" s="46">
        <v>10</v>
      </c>
      <c r="Y11" s="85"/>
      <c r="Z11" s="85"/>
      <c r="AA11" s="46">
        <v>1</v>
      </c>
      <c r="AB11" s="46">
        <v>2</v>
      </c>
      <c r="AC11" s="46">
        <v>3</v>
      </c>
      <c r="AD11" s="46">
        <v>4</v>
      </c>
      <c r="AE11" s="46">
        <v>5</v>
      </c>
      <c r="AF11" s="46">
        <v>6</v>
      </c>
      <c r="AG11" s="46">
        <v>7</v>
      </c>
      <c r="AH11" s="46">
        <v>8</v>
      </c>
      <c r="AI11" s="46">
        <v>9</v>
      </c>
      <c r="AJ11" s="46">
        <v>10</v>
      </c>
      <c r="AK11" s="85"/>
      <c r="AL11" s="85"/>
      <c r="AM11" s="85"/>
      <c r="AN11" s="85"/>
    </row>
    <row r="12" spans="1:40" ht="21.75" customHeight="1" x14ac:dyDescent="0.35">
      <c r="A12" s="11">
        <v>1</v>
      </c>
      <c r="B12" s="7" t="str">
        <f>'CONCENTRADO CALIDAD SERVICIO'!B11</f>
        <v>NOMBRE DEL FUNCIONARIO</v>
      </c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>
        <f>SUM(C12:L12)/10</f>
        <v>0</v>
      </c>
      <c r="N12" s="18">
        <f>IF(M12&lt;=11.26, 10, IF(M12&lt;=12.27, 9,IF(M12&lt;=13.28,8, IF(M12&gt;=13.29, 7,))))</f>
        <v>10</v>
      </c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17">
        <f>SUM(O12:X12)/10</f>
        <v>0</v>
      </c>
      <c r="Z12" s="18">
        <f>IF(Y12&lt;=11.26, 10, IF(Y12&lt;=12.27, 9,IF(Y12&lt;=13.28,8, IF(Y12&gt;=13.29, 7,))))</f>
        <v>10</v>
      </c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>
        <f>SUM(AA12:AJ12)/10</f>
        <v>0</v>
      </c>
      <c r="AL12" s="18">
        <f>IF(AK12&lt;=11.26, 10, IF(AK12&lt;=12.27, 9,IF(AK12&lt;=13.28,8, IF(AK12&gt;=13.29, 7,))))</f>
        <v>10</v>
      </c>
      <c r="AM12" s="23">
        <f>(N12+AL12+Z12)/3</f>
        <v>10</v>
      </c>
      <c r="AN12" s="23"/>
    </row>
    <row r="13" spans="1:40" ht="21.75" customHeight="1" x14ac:dyDescent="0.35">
      <c r="A13" s="11">
        <v>2</v>
      </c>
      <c r="B13" s="7" t="str">
        <f>'CONCENTRADO CALIDAD SERVICIO'!B12</f>
        <v>NOMBRE DEL FUNCIONARIO</v>
      </c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>
        <f t="shared" ref="M13:M26" si="0">SUM(C13:L13)/10</f>
        <v>0</v>
      </c>
      <c r="N13" s="18">
        <f t="shared" ref="N13:N26" si="1">IF(M13&lt;=11.26, 10, IF(M13&lt;=12.27, 9,IF(M13&lt;=13.28,8, IF(M13&gt;=13.29, 7,))))</f>
        <v>10</v>
      </c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17">
        <f t="shared" ref="Y13:Y26" si="2">SUM(O13:X13)/10</f>
        <v>0</v>
      </c>
      <c r="Z13" s="18">
        <f t="shared" ref="Z13:Z26" si="3">IF(Y13&lt;=11.26, 10, IF(Y13&lt;=12.27, 9,IF(Y13&lt;=13.28,8, IF(Y13&gt;=13.29, 7,))))</f>
        <v>10</v>
      </c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>
        <f t="shared" ref="AK13:AK26" si="4">SUM(AA13:AJ13)/10</f>
        <v>0</v>
      </c>
      <c r="AL13" s="18">
        <f t="shared" ref="AL13:AL26" si="5">IF(AK13&lt;=11.26, 10, IF(AK13&lt;=12.27, 9,IF(AK13&lt;=13.28,8, IF(AK13&gt;=13.29, 7,))))</f>
        <v>10</v>
      </c>
      <c r="AM13" s="23">
        <f t="shared" ref="AM13:AM26" si="6">(N13+AL13+Z13)/3</f>
        <v>10</v>
      </c>
      <c r="AN13" s="23"/>
    </row>
    <row r="14" spans="1:40" ht="21.75" customHeight="1" x14ac:dyDescent="0.35">
      <c r="A14" s="11">
        <v>3</v>
      </c>
      <c r="B14" s="7" t="str">
        <f>'CONCENTRADO CALIDAD SERVICIO'!B13</f>
        <v>NOMBRE DEL FUNCIONARIO</v>
      </c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>
        <f t="shared" si="0"/>
        <v>0</v>
      </c>
      <c r="N14" s="18">
        <f t="shared" si="1"/>
        <v>10</v>
      </c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17">
        <f t="shared" si="2"/>
        <v>0</v>
      </c>
      <c r="Z14" s="18">
        <f t="shared" si="3"/>
        <v>10</v>
      </c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>
        <f t="shared" si="4"/>
        <v>0</v>
      </c>
      <c r="AL14" s="18">
        <f t="shared" si="5"/>
        <v>10</v>
      </c>
      <c r="AM14" s="23">
        <f t="shared" si="6"/>
        <v>10</v>
      </c>
      <c r="AN14" s="23"/>
    </row>
    <row r="15" spans="1:40" ht="21.75" customHeight="1" x14ac:dyDescent="0.35">
      <c r="A15" s="11">
        <v>4</v>
      </c>
      <c r="B15" s="7" t="str">
        <f>'CONCENTRADO CALIDAD SERVICIO'!B14</f>
        <v>NOMBRE DEL FUNCIONARIO</v>
      </c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>
        <f t="shared" si="0"/>
        <v>0</v>
      </c>
      <c r="N15" s="18">
        <f t="shared" si="1"/>
        <v>10</v>
      </c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17">
        <f t="shared" si="2"/>
        <v>0</v>
      </c>
      <c r="Z15" s="18">
        <f t="shared" si="3"/>
        <v>10</v>
      </c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>
        <f t="shared" si="4"/>
        <v>0</v>
      </c>
      <c r="AL15" s="18">
        <f t="shared" si="5"/>
        <v>10</v>
      </c>
      <c r="AM15" s="23">
        <f t="shared" si="6"/>
        <v>10</v>
      </c>
      <c r="AN15" s="23"/>
    </row>
    <row r="16" spans="1:40" ht="21.75" customHeight="1" x14ac:dyDescent="0.35">
      <c r="A16" s="11">
        <v>5</v>
      </c>
      <c r="B16" s="7" t="str">
        <f>'CONCENTRADO CALIDAD SERVICIO'!B15</f>
        <v>NOMBRE DEL FUNCIONARIO</v>
      </c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>
        <f t="shared" si="0"/>
        <v>0</v>
      </c>
      <c r="N16" s="18">
        <f t="shared" si="1"/>
        <v>10</v>
      </c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17">
        <f t="shared" si="2"/>
        <v>0</v>
      </c>
      <c r="Z16" s="18">
        <f t="shared" si="3"/>
        <v>10</v>
      </c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>
        <f t="shared" si="4"/>
        <v>0</v>
      </c>
      <c r="AL16" s="18">
        <f t="shared" si="5"/>
        <v>10</v>
      </c>
      <c r="AM16" s="23">
        <f t="shared" si="6"/>
        <v>10</v>
      </c>
      <c r="AN16" s="23"/>
    </row>
    <row r="17" spans="1:40" ht="21.75" customHeight="1" x14ac:dyDescent="0.35">
      <c r="A17" s="11">
        <v>6</v>
      </c>
      <c r="B17" s="7" t="str">
        <f>'CONCENTRADO CALIDAD SERVICIO'!B16</f>
        <v>NOMBRE DEL FUNCIONARIO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>
        <f t="shared" si="0"/>
        <v>0</v>
      </c>
      <c r="N17" s="18">
        <f t="shared" si="1"/>
        <v>10</v>
      </c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17">
        <f t="shared" si="2"/>
        <v>0</v>
      </c>
      <c r="Z17" s="18">
        <f t="shared" si="3"/>
        <v>10</v>
      </c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>
        <f t="shared" si="4"/>
        <v>0</v>
      </c>
      <c r="AL17" s="18">
        <f t="shared" si="5"/>
        <v>10</v>
      </c>
      <c r="AM17" s="23">
        <f t="shared" si="6"/>
        <v>10</v>
      </c>
      <c r="AN17" s="23"/>
    </row>
    <row r="18" spans="1:40" ht="21.75" customHeight="1" x14ac:dyDescent="0.35">
      <c r="A18" s="11">
        <v>7</v>
      </c>
      <c r="B18" s="7" t="str">
        <f>'CONCENTRADO CALIDAD SERVICIO'!B17</f>
        <v>NOMBRE DEL FUNCIONARIO</v>
      </c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>
        <f t="shared" si="0"/>
        <v>0</v>
      </c>
      <c r="N18" s="18">
        <f t="shared" si="1"/>
        <v>10</v>
      </c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17">
        <f t="shared" si="2"/>
        <v>0</v>
      </c>
      <c r="Z18" s="18">
        <f t="shared" si="3"/>
        <v>10</v>
      </c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>
        <f t="shared" si="4"/>
        <v>0</v>
      </c>
      <c r="AL18" s="18">
        <f t="shared" si="5"/>
        <v>10</v>
      </c>
      <c r="AM18" s="23">
        <f t="shared" si="6"/>
        <v>10</v>
      </c>
      <c r="AN18" s="23"/>
    </row>
    <row r="19" spans="1:40" ht="21.75" customHeight="1" x14ac:dyDescent="0.35">
      <c r="A19" s="11">
        <v>8</v>
      </c>
      <c r="B19" s="7" t="str">
        <f>'CONCENTRADO CALIDAD SERVICIO'!B18</f>
        <v>NOMBRE DEL FUNCIONARIO</v>
      </c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>
        <f t="shared" si="0"/>
        <v>0</v>
      </c>
      <c r="N19" s="18">
        <f t="shared" si="1"/>
        <v>10</v>
      </c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17">
        <f t="shared" si="2"/>
        <v>0</v>
      </c>
      <c r="Z19" s="18">
        <f t="shared" si="3"/>
        <v>10</v>
      </c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>
        <f t="shared" si="4"/>
        <v>0</v>
      </c>
      <c r="AL19" s="18">
        <f t="shared" si="5"/>
        <v>10</v>
      </c>
      <c r="AM19" s="23">
        <f t="shared" si="6"/>
        <v>10</v>
      </c>
      <c r="AN19" s="23"/>
    </row>
    <row r="20" spans="1:40" ht="21.75" customHeight="1" x14ac:dyDescent="0.35">
      <c r="A20" s="11">
        <v>9</v>
      </c>
      <c r="B20" s="7" t="str">
        <f>'CONCENTRADO CALIDAD SERVICIO'!B19</f>
        <v>NOMBRE DEL FUNCIONARIO</v>
      </c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>
        <f t="shared" si="0"/>
        <v>0</v>
      </c>
      <c r="N20" s="18">
        <f t="shared" si="1"/>
        <v>10</v>
      </c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17">
        <f t="shared" si="2"/>
        <v>0</v>
      </c>
      <c r="Z20" s="18">
        <f t="shared" si="3"/>
        <v>10</v>
      </c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>
        <f t="shared" si="4"/>
        <v>0</v>
      </c>
      <c r="AL20" s="18">
        <f t="shared" si="5"/>
        <v>10</v>
      </c>
      <c r="AM20" s="23">
        <f t="shared" si="6"/>
        <v>10</v>
      </c>
      <c r="AN20" s="23"/>
    </row>
    <row r="21" spans="1:40" ht="21.75" customHeight="1" x14ac:dyDescent="0.35">
      <c r="A21" s="11">
        <v>10</v>
      </c>
      <c r="B21" s="7" t="str">
        <f>'CONCENTRADO CALIDAD SERVICIO'!B20</f>
        <v>NOMBRE DEL FUNCIONARIO</v>
      </c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>
        <f t="shared" si="0"/>
        <v>0</v>
      </c>
      <c r="N21" s="18">
        <f t="shared" si="1"/>
        <v>10</v>
      </c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17">
        <f t="shared" si="2"/>
        <v>0</v>
      </c>
      <c r="Z21" s="18">
        <f t="shared" si="3"/>
        <v>10</v>
      </c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>
        <f t="shared" si="4"/>
        <v>0</v>
      </c>
      <c r="AL21" s="18">
        <f t="shared" si="5"/>
        <v>10</v>
      </c>
      <c r="AM21" s="23">
        <f t="shared" si="6"/>
        <v>10</v>
      </c>
      <c r="AN21" s="23"/>
    </row>
    <row r="22" spans="1:40" ht="21.75" customHeight="1" x14ac:dyDescent="0.35">
      <c r="A22" s="11">
        <v>11</v>
      </c>
      <c r="B22" s="7" t="str">
        <f>'CONCENTRADO CALIDAD SERVICIO'!B21</f>
        <v>NOMBRE DEL FUNCIONARIO</v>
      </c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>
        <f t="shared" si="0"/>
        <v>0</v>
      </c>
      <c r="N22" s="18">
        <f t="shared" si="1"/>
        <v>10</v>
      </c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17">
        <f t="shared" si="2"/>
        <v>0</v>
      </c>
      <c r="Z22" s="18">
        <f t="shared" si="3"/>
        <v>10</v>
      </c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>
        <f t="shared" si="4"/>
        <v>0</v>
      </c>
      <c r="AL22" s="18">
        <f t="shared" si="5"/>
        <v>10</v>
      </c>
      <c r="AM22" s="23">
        <f t="shared" si="6"/>
        <v>10</v>
      </c>
      <c r="AN22" s="23"/>
    </row>
    <row r="23" spans="1:40" ht="21.75" customHeight="1" x14ac:dyDescent="0.35">
      <c r="A23" s="11">
        <v>12</v>
      </c>
      <c r="B23" s="7" t="str">
        <f>'CONCENTRADO CALIDAD SERVICIO'!B22</f>
        <v>NOMBRE DEL FUNCIONARIO</v>
      </c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>
        <f t="shared" si="0"/>
        <v>0</v>
      </c>
      <c r="N23" s="18">
        <f t="shared" si="1"/>
        <v>10</v>
      </c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17">
        <f t="shared" si="2"/>
        <v>0</v>
      </c>
      <c r="Z23" s="18">
        <f t="shared" si="3"/>
        <v>10</v>
      </c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>
        <f t="shared" si="4"/>
        <v>0</v>
      </c>
      <c r="AL23" s="18">
        <f t="shared" si="5"/>
        <v>10</v>
      </c>
      <c r="AM23" s="23">
        <f t="shared" si="6"/>
        <v>10</v>
      </c>
      <c r="AN23" s="23"/>
    </row>
    <row r="24" spans="1:40" ht="21.75" customHeight="1" x14ac:dyDescent="0.35">
      <c r="A24" s="11">
        <v>13</v>
      </c>
      <c r="B24" s="7" t="str">
        <f>'CONCENTRADO CALIDAD SERVICIO'!B23</f>
        <v>NOMBRE DEL FUNCIONARIO</v>
      </c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>
        <f t="shared" si="0"/>
        <v>0</v>
      </c>
      <c r="N24" s="18">
        <f t="shared" si="1"/>
        <v>10</v>
      </c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17">
        <f t="shared" si="2"/>
        <v>0</v>
      </c>
      <c r="Z24" s="18">
        <f t="shared" si="3"/>
        <v>10</v>
      </c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>
        <f t="shared" si="4"/>
        <v>0</v>
      </c>
      <c r="AL24" s="18">
        <f t="shared" si="5"/>
        <v>10</v>
      </c>
      <c r="AM24" s="23">
        <f t="shared" si="6"/>
        <v>10</v>
      </c>
      <c r="AN24" s="23"/>
    </row>
    <row r="25" spans="1:40" ht="21.75" customHeight="1" x14ac:dyDescent="0.35">
      <c r="A25" s="11">
        <v>14</v>
      </c>
      <c r="B25" s="7" t="str">
        <f>'CONCENTRADO CALIDAD SERVICIO'!B24</f>
        <v>NOMBRE DEL FUNCIONARIO</v>
      </c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>
        <f t="shared" si="0"/>
        <v>0</v>
      </c>
      <c r="N25" s="18">
        <f t="shared" si="1"/>
        <v>10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17">
        <f t="shared" si="2"/>
        <v>0</v>
      </c>
      <c r="Z25" s="18">
        <f t="shared" si="3"/>
        <v>10</v>
      </c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>
        <f t="shared" si="4"/>
        <v>0</v>
      </c>
      <c r="AL25" s="18">
        <f t="shared" si="5"/>
        <v>10</v>
      </c>
      <c r="AM25" s="23">
        <f t="shared" si="6"/>
        <v>10</v>
      </c>
      <c r="AN25" s="23"/>
    </row>
    <row r="26" spans="1:40" ht="28.5" customHeight="1" x14ac:dyDescent="0.35">
      <c r="A26" s="11">
        <v>15</v>
      </c>
      <c r="B26" s="7" t="str">
        <f>'CONCENTRADO CALIDAD SERVICIO'!B25</f>
        <v>NOMBRE DEL FUNCIONARIO</v>
      </c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>
        <f t="shared" si="0"/>
        <v>0</v>
      </c>
      <c r="N26" s="18">
        <f t="shared" si="1"/>
        <v>10</v>
      </c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17">
        <f t="shared" si="2"/>
        <v>0</v>
      </c>
      <c r="Z26" s="18">
        <f t="shared" si="3"/>
        <v>10</v>
      </c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>
        <f t="shared" si="4"/>
        <v>0</v>
      </c>
      <c r="AL26" s="18">
        <f t="shared" si="5"/>
        <v>10</v>
      </c>
      <c r="AM26" s="23">
        <f t="shared" si="6"/>
        <v>10</v>
      </c>
      <c r="AN26" s="23"/>
    </row>
    <row r="27" spans="1:40" x14ac:dyDescent="0.35">
      <c r="A27" s="6" t="s">
        <v>38</v>
      </c>
    </row>
    <row r="28" spans="1:40" x14ac:dyDescent="0.35">
      <c r="A28" s="6" t="s">
        <v>56</v>
      </c>
    </row>
    <row r="29" spans="1:40" x14ac:dyDescent="0.35">
      <c r="A29" s="33">
        <v>10</v>
      </c>
      <c r="B29" s="8" t="s">
        <v>99</v>
      </c>
    </row>
    <row r="30" spans="1:40" x14ac:dyDescent="0.35">
      <c r="A30" s="33">
        <v>9</v>
      </c>
      <c r="B30" s="8" t="s">
        <v>62</v>
      </c>
    </row>
    <row r="31" spans="1:40" x14ac:dyDescent="0.35">
      <c r="A31" s="33">
        <v>8</v>
      </c>
      <c r="B31" s="8" t="s">
        <v>64</v>
      </c>
    </row>
    <row r="32" spans="1:40" x14ac:dyDescent="0.35">
      <c r="A32" s="33">
        <v>7</v>
      </c>
      <c r="B32" s="8" t="s">
        <v>63</v>
      </c>
    </row>
    <row r="33" spans="1:39" ht="28.5" customHeight="1" x14ac:dyDescent="0.35">
      <c r="A33" s="98" t="s">
        <v>13</v>
      </c>
      <c r="B33" s="98"/>
      <c r="C33" s="98"/>
      <c r="D33" s="98"/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  <c r="W33" s="98"/>
      <c r="X33" s="98"/>
      <c r="Y33" s="98"/>
      <c r="Z33" s="98"/>
      <c r="AA33" s="98"/>
      <c r="AB33" s="98"/>
      <c r="AC33" s="98"/>
      <c r="AD33" s="98"/>
      <c r="AE33" s="98"/>
      <c r="AF33" s="98"/>
      <c r="AG33" s="98"/>
      <c r="AH33" s="98"/>
      <c r="AI33" s="98"/>
      <c r="AJ33" s="98"/>
      <c r="AK33" s="98"/>
      <c r="AL33" s="98"/>
      <c r="AM33" s="98"/>
    </row>
    <row r="37" spans="1:39" x14ac:dyDescent="0.35">
      <c r="L37" s="59"/>
      <c r="M37" s="59"/>
      <c r="O37" s="63"/>
      <c r="P37" s="63"/>
      <c r="Q37" s="63"/>
      <c r="R37" s="63"/>
      <c r="S37" s="63"/>
      <c r="T37" s="63"/>
      <c r="U37" s="63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</row>
    <row r="38" spans="1:39" x14ac:dyDescent="0.35">
      <c r="C38" s="137" t="s">
        <v>15</v>
      </c>
      <c r="D38" s="137"/>
      <c r="E38" s="137"/>
      <c r="F38" s="137"/>
      <c r="G38" s="137"/>
      <c r="H38" s="137"/>
      <c r="I38" s="137"/>
      <c r="J38" s="59"/>
      <c r="K38" s="59"/>
      <c r="L38" s="59"/>
      <c r="M38" s="59"/>
      <c r="O38" s="98" t="s">
        <v>16</v>
      </c>
      <c r="P38" s="98"/>
      <c r="Q38" s="98"/>
      <c r="R38" s="98"/>
      <c r="S38" s="98"/>
      <c r="T38" s="98"/>
      <c r="U38" s="98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</row>
    <row r="39" spans="1:39" x14ac:dyDescent="0.35">
      <c r="A39" s="55" t="str">
        <f>'CONCENTRADO CALIDAD SERVICIO'!$A$34</f>
        <v>INE     DERFE     Para uso exclusivo de las y los funcionarios de MAC y Vocalías del RFE</v>
      </c>
    </row>
    <row r="40" spans="1:39" x14ac:dyDescent="0.35">
      <c r="A40" s="54"/>
    </row>
    <row r="41" spans="1:39" x14ac:dyDescent="0.35">
      <c r="A41" s="54"/>
    </row>
  </sheetData>
  <mergeCells count="27">
    <mergeCell ref="AA9:AJ9"/>
    <mergeCell ref="AK9:AK11"/>
    <mergeCell ref="AA10:AJ10"/>
    <mergeCell ref="Z9:Z11"/>
    <mergeCell ref="AN9:AN11"/>
    <mergeCell ref="AL2:AM2"/>
    <mergeCell ref="N7:O7"/>
    <mergeCell ref="P7:Q7"/>
    <mergeCell ref="N8:O8"/>
    <mergeCell ref="P8:Q8"/>
    <mergeCell ref="V4:AM4"/>
    <mergeCell ref="C38:I38"/>
    <mergeCell ref="O38:U38"/>
    <mergeCell ref="C8:D8"/>
    <mergeCell ref="A33:AM33"/>
    <mergeCell ref="C9:L9"/>
    <mergeCell ref="C10:L10"/>
    <mergeCell ref="M9:M11"/>
    <mergeCell ref="O9:X9"/>
    <mergeCell ref="Y9:Y11"/>
    <mergeCell ref="AL9:AL11"/>
    <mergeCell ref="AM9:AM11"/>
    <mergeCell ref="A9:A11"/>
    <mergeCell ref="B9:B11"/>
    <mergeCell ref="N9:N11"/>
    <mergeCell ref="O10:X10"/>
    <mergeCell ref="X8:AM8"/>
  </mergeCell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CONCENTRADO CALIDAD SERVICIO</vt:lpstr>
      <vt:lpstr>PUNTUALIDAD</vt:lpstr>
      <vt:lpstr>CALIDAD EN EL SERVICIO</vt:lpstr>
      <vt:lpstr>VESTUARIO INSTITUCIONAL</vt:lpstr>
      <vt:lpstr>CAPTURA DE TRAMITE</vt:lpstr>
      <vt:lpstr>PRODUCTIVIDAD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ricardo.sanchezs@ine.mx</dc:creator>
  <cp:lastModifiedBy>SANCHEZ SANCHEZ RICARDO</cp:lastModifiedBy>
  <cp:lastPrinted>2019-10-15T20:55:01Z</cp:lastPrinted>
  <dcterms:created xsi:type="dcterms:W3CDTF">2019-10-09T17:30:52Z</dcterms:created>
  <dcterms:modified xsi:type="dcterms:W3CDTF">2025-04-25T18:46:34Z</dcterms:modified>
</cp:coreProperties>
</file>